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195" windowHeight="7875"/>
  </bookViews>
  <sheets>
    <sheet name="HI PASOS 1 a 13" sheetId="16" r:id="rId1"/>
    <sheet name="HI PASOS 14 A 26" sheetId="17" r:id="rId2"/>
    <sheet name="HI PASOS 27 A 39" sheetId="18" r:id="rId3"/>
    <sheet name="HI PASOS 40 A 44" sheetId="20" r:id="rId4"/>
  </sheets>
  <definedNames>
    <definedName name="_xlnm.Print_Area" localSheetId="0">'HI PASOS 1 a 13'!$A$1:$AI$29</definedName>
    <definedName name="_xlnm.Print_Area" localSheetId="1">'HI PASOS 14 A 26'!$A$1:$AI$29</definedName>
    <definedName name="_xlnm.Print_Area" localSheetId="2">'HI PASOS 27 A 39'!$A$1:$AI$29</definedName>
    <definedName name="_xlnm.Print_Area" localSheetId="3">'HI PASOS 40 A 44'!$A$1:$AI$45</definedName>
  </definedNames>
  <calcPr calcId="145621"/>
</workbook>
</file>

<file path=xl/calcChain.xml><?xml version="1.0" encoding="utf-8"?>
<calcChain xmlns="http://schemas.openxmlformats.org/spreadsheetml/2006/main">
  <c r="AG21" i="20" l="1"/>
  <c r="AH21" i="20"/>
  <c r="AI21" i="20"/>
  <c r="AG22" i="20"/>
  <c r="AI22" i="20"/>
  <c r="AH22" i="20"/>
  <c r="AG23" i="20"/>
  <c r="AH23" i="20"/>
  <c r="AI23" i="20"/>
  <c r="AG24" i="20"/>
  <c r="AH24" i="20"/>
  <c r="AI24" i="20"/>
  <c r="AN24" i="20"/>
  <c r="AO24" i="20"/>
  <c r="AG25" i="20"/>
  <c r="AH25" i="20"/>
  <c r="AI25" i="20"/>
  <c r="AG26" i="20"/>
  <c r="AH26" i="20"/>
  <c r="AI26" i="20"/>
  <c r="AG27" i="20"/>
  <c r="AI27" i="20"/>
  <c r="AH27" i="20"/>
  <c r="AG28" i="20"/>
  <c r="AH28" i="20"/>
  <c r="AI28" i="20"/>
  <c r="AG29" i="20"/>
  <c r="AH29" i="20"/>
  <c r="AI29" i="20"/>
  <c r="AG30" i="20"/>
  <c r="AI30" i="20"/>
  <c r="AH30" i="20"/>
  <c r="AG31" i="20"/>
  <c r="AI31" i="20"/>
  <c r="AH31" i="20"/>
  <c r="AG32" i="20"/>
  <c r="AH32" i="20"/>
  <c r="AI32" i="20"/>
  <c r="AG33" i="20"/>
  <c r="AH33" i="20"/>
  <c r="AI33" i="20"/>
  <c r="AG34" i="20"/>
  <c r="AI34" i="20"/>
  <c r="AH34" i="20"/>
  <c r="AG35" i="20"/>
  <c r="AI35" i="20"/>
  <c r="AH35" i="20"/>
  <c r="AG36" i="20"/>
  <c r="AH36" i="20"/>
  <c r="AI36" i="20"/>
  <c r="AG37" i="20"/>
  <c r="AH37" i="20"/>
  <c r="AI37" i="20"/>
  <c r="AG38" i="20"/>
  <c r="AI38" i="20"/>
  <c r="AH38" i="20"/>
  <c r="AG39" i="20"/>
  <c r="AI39" i="20"/>
  <c r="AH39" i="20"/>
  <c r="AG40" i="20"/>
  <c r="AH40" i="20"/>
  <c r="AI40" i="20"/>
  <c r="AG41" i="20"/>
  <c r="AH41" i="20"/>
  <c r="AI41" i="20"/>
  <c r="AG42" i="20"/>
  <c r="AI42" i="20"/>
  <c r="AH42" i="20"/>
  <c r="AG43" i="20"/>
  <c r="AI43" i="20"/>
  <c r="AH43" i="20"/>
  <c r="AG44" i="20"/>
  <c r="AH44" i="20"/>
  <c r="AI44" i="20"/>
  <c r="AG45" i="20"/>
  <c r="AH45" i="20"/>
  <c r="AI45" i="20"/>
  <c r="AG46" i="20"/>
  <c r="AI46" i="20"/>
  <c r="AH46" i="20"/>
  <c r="AG47" i="20"/>
  <c r="AI47" i="20"/>
  <c r="AH47" i="20"/>
  <c r="AG48" i="20"/>
  <c r="AH48" i="20"/>
  <c r="AI48" i="20"/>
  <c r="AG49" i="20"/>
  <c r="AH49" i="20"/>
  <c r="AI49" i="20"/>
  <c r="AG50" i="20"/>
  <c r="AI50" i="20"/>
  <c r="AH50" i="20"/>
  <c r="AG51" i="20"/>
  <c r="AI51" i="20"/>
  <c r="AH51" i="20"/>
  <c r="AG52" i="20"/>
  <c r="AH52" i="20"/>
  <c r="AI52" i="20"/>
</calcChain>
</file>

<file path=xl/sharedStrings.xml><?xml version="1.0" encoding="utf-8"?>
<sst xmlns="http://schemas.openxmlformats.org/spreadsheetml/2006/main" count="458" uniqueCount="253">
  <si>
    <t>DISTRIBUIDOR</t>
  </si>
  <si>
    <t>TALLER DE SERVICIO</t>
  </si>
  <si>
    <t>FECHA ELABORACIÓN</t>
  </si>
  <si>
    <t>FECHA REVISIÓN</t>
  </si>
  <si>
    <t>HERRAMIENTAS</t>
  </si>
  <si>
    <t>HOJA DE INSTRUCCIÓN DE LA OPERACIÓN</t>
  </si>
  <si>
    <t>ACTIVIDAD</t>
  </si>
  <si>
    <t>PUNTOS DE CALIDAD</t>
  </si>
  <si>
    <t>DOCUMENTOS</t>
  </si>
  <si>
    <t>DESCRIPCIÓN DE LA OPERACIÓN</t>
  </si>
  <si>
    <t>OPERACIÓN</t>
  </si>
  <si>
    <t>INSPECCIÓN</t>
  </si>
  <si>
    <t>DEMORA</t>
  </si>
  <si>
    <t>TRANSPORTE</t>
  </si>
  <si>
    <t>SIMBOLO</t>
  </si>
  <si>
    <t>RESPONSABLE</t>
  </si>
  <si>
    <t>MIN.</t>
  </si>
  <si>
    <t>MAX.</t>
  </si>
  <si>
    <t>REFACCIONES / MATERIALES</t>
  </si>
  <si>
    <t>PARAMETROS DE VERIFICACIÓN</t>
  </si>
  <si>
    <t>TIEMPO
(minutos)</t>
  </si>
  <si>
    <t>APLICACIÓN</t>
  </si>
  <si>
    <t>Comprobador de anticongelante</t>
  </si>
  <si>
    <t>Anticongelante</t>
  </si>
  <si>
    <t>OPERACIONES</t>
  </si>
  <si>
    <t>MIN</t>
  </si>
  <si>
    <t>MAX</t>
  </si>
  <si>
    <t>1, 2, 3, 4, 5, 6, 7, 8, 9, 10, 11, 12, 13, 14, 21, 22, 23, 24, 26, 34, 36, 38, 39, 42, 43, 44</t>
  </si>
  <si>
    <t>1, 2, 3, 4, 5, 6, 7, 8, 9, 10, 11, 12, 13, 14, 15,  21, 22, 23, 24, 26, 31, 34, 36, 38, 39, 42, 43, 44</t>
  </si>
  <si>
    <t>VEHÍCULOS</t>
  </si>
  <si>
    <t>1, 2, 3, 4, 5, 6, 7, 8, 9, 10, 11, 12, 13, 14,  21, 22, 23, 24, 26, 31, 34, 36, 38, 39, 42, 43, 44</t>
  </si>
  <si>
    <t>PROM</t>
  </si>
  <si>
    <t>1, 2, 3, 4, 5, 6, 7, 8, 9, 10, 11, 12, 13, 14, 21, 22, 23, 24, 26, 34, 36, 37, 38, 39, 42, 43, 44</t>
  </si>
  <si>
    <t>KILOMETRAJE     (miles)</t>
  </si>
  <si>
    <t>20 y 140</t>
  </si>
  <si>
    <t>30 y 90</t>
  </si>
  <si>
    <t>40 y 80</t>
  </si>
  <si>
    <t>60 y 180</t>
  </si>
  <si>
    <t>1, 2, 3, 4, 5, 6, 7, 8, 9, 10, 11, 12, 13, 14, 15,  21, 22, 23, 24, 26, 31, 34, 36, 37 38, 39, 42, 43, 44</t>
  </si>
  <si>
    <t>1, 2, 3, 4, 5, 6, 7, 8, 9, 10, 11, 12, 13, 14, 15,  16, 17, 18, 21, 22, 23, 24, 26, 31, 34, 36, 38, 39, 42, 43, 44</t>
  </si>
  <si>
    <t>1, 2, 3, 4, 5, 6, 7, 8, 9, 10, 11, 12, 13, 14, 15,  19, 20, 21, 22, 23, 24, 25, 26, 31, 34, 36, 38, 39, 42, 43, 44</t>
  </si>
  <si>
    <t>1, 2, 3, 4, 5, 6, 7, 8, 9, 10, 11, 12, 13, 14, 15,  16, 17, 18, 21, 22, 23, 24, 26, 31, 34, 36, 38, 39, 41, 42, 43, 44</t>
  </si>
  <si>
    <t>1, 2, 3, 4, 5, 6, 7, 8, 9, 10, 11, 12, 13, 14,  21, 22, 23, 24, 26, 31, 34, 36, 37 38, 39, 42, 43, 44</t>
  </si>
  <si>
    <t>1, 2, 3, 4, 5, 6, 7, 8, 9, 10, 11, 12, 13, 14,  16, 17, 18, 21, 22, 23, 24, 26, 31, 34, 36, 38, 39, 42, 43, 44</t>
  </si>
  <si>
    <t>1, 2, 3, 4, 5, 6, 7, 8, 9, 10, 11, 12, 13, 14, 15,  21, 22, 23, 24, 26, 31, 34, 36, 37, 38, 39, 42, 43, 44</t>
  </si>
  <si>
    <t>1, 2, 3, 4, 5, 6, 7, 8, 9, 10, 11, 12, 13, 14,  21, 22, 23, 24, 26, 31, 34, 36, 37, 38, 39, 42, 43, 44</t>
  </si>
  <si>
    <t>10, 50, 70, 110, 130, 170 y 190</t>
  </si>
  <si>
    <t>1, 2, 3, 4, 5, 6, 7, 8, 9, 10, 11, 12, 13, 14, 21, 22, 23, 24, 26, 34, 36, 37, 38, 39, 41, 42, 43, 44</t>
  </si>
  <si>
    <t>1, 2, 3, 4, 5, 6, 7, 8, 9, 10, 11, 12, 13, 14, 15,  21, 22, 23, 24, 26, 28, 29, 30, 31, 32, 33, 34, 36, 38, 39, 42, 43, 44</t>
  </si>
  <si>
    <t>1, 2, 3, 4, 5, 6, 7, 8, 9, 10, 11, 12, 13, 14,  21, 22, 23, 24, 26, 28, 29, 30, 31, 32, 33, 34, 36, 38, 39, 42, 43, 44</t>
  </si>
  <si>
    <r>
      <t xml:space="preserve">#
</t>
    </r>
    <r>
      <rPr>
        <b/>
        <sz val="6"/>
        <color indexed="9"/>
        <rFont val="Arial"/>
        <family val="2"/>
      </rPr>
      <t>Indicativo</t>
    </r>
  </si>
  <si>
    <t>Técnico</t>
  </si>
  <si>
    <t>Todos los vehículos de transmisión automática en los servicios de 100 y 200 mil km.</t>
  </si>
  <si>
    <t>Todos los vehículos de transmisión manual en los servicios de 100 y 200 mil km.</t>
  </si>
  <si>
    <t xml:space="preserve">Todos los vehículos  en los servicios de 100 y 200 mil km. </t>
  </si>
  <si>
    <t>Verificar presión.</t>
  </si>
  <si>
    <t>Mover palanca a todas la velocidades. 
Dejar protecciones.</t>
  </si>
  <si>
    <t>min</t>
  </si>
  <si>
    <t>max</t>
  </si>
  <si>
    <t>´-21</t>
  </si>
  <si>
    <t>Manual de taller</t>
  </si>
  <si>
    <t>Agosto 1, 2007</t>
  </si>
  <si>
    <t>VEHÍCULOS  DE 4, 6 Y 8 CILINDROS</t>
  </si>
  <si>
    <t xml:space="preserve">Expedition, Lobo, Explorer en los servicios de 100, 150 y 200 mil km. </t>
  </si>
  <si>
    <t>Ka, Fiesta, Courier</t>
  </si>
  <si>
    <t>1, 2, 3, 4, 5, 6, 7, 8, 9, 10, 11, 12, 13, 14, 15,  21, 22, 23, 24, 26, 27, 31, 32, 33, 34, 36, 38, 39, 42, 43, 44</t>
  </si>
  <si>
    <t>Ecosport</t>
  </si>
  <si>
    <t>1, 2, 3, 4, 5, 6, 7, 8, 9, 10, 11, 12, 13, 14, 15,  21, 22, 23, 24, 26, 27, 31, 34, 36, 38, 39, 42, 43, 44</t>
  </si>
  <si>
    <t>1, 2, 3, 4, 5, 6, 7, 8, 9, 10, 11, 12, 13, 14, 15,  21, 22, 23, 24, 26, 27, 31, 32, 33, 34, 36, 37, 38, 39, 42, 43, 44</t>
  </si>
  <si>
    <t>1, 2, 3, 4, 5, 6, 7, 8, 9, 10, 11, 12, 13, 14, 15,  21, 22, 23, 24, 26, 27, 31, 34, 36, 37, 38, 39, 42, 43, 44</t>
  </si>
  <si>
    <t>Ikon, Mustang, Mondeo,  Ecosport, Ranger, E-150, E-350, F-150, F-250, F,350, F-450, F-550 (Transmisión manual)</t>
  </si>
  <si>
    <t>Fiesta (Transmisión automática)</t>
  </si>
  <si>
    <t>1, 2, 3, 4, 5, 6, 7, 8, 9, 10, 11, 12, 13, 14, 15,  16, 17, 18, 21, 22, 23, 24, 26, 27, 31, 32, 33, 34, 36, 38, 39, 42, 43, 44</t>
  </si>
  <si>
    <t>Ka, Fiesta,  Courier (Transmisión manual)</t>
  </si>
  <si>
    <t>1, 2, 3, 4, 5, 6, 7, 8, 9, 10, 11, 12, 13, 14, 15,  19, 20, 21, 22, 23, 24, 25, 26, 27, 31, 32, 33, 34, 36, 38, 39, 42, 43, 44</t>
  </si>
  <si>
    <t>Ecosport (Transmisión automática)</t>
  </si>
  <si>
    <t>1, 2, 3, 4, 5, 6, 7, 8, 9, 10, 11, 12, 13, 14, 15,  16, 17, 18, 21, 22, 23, 24, 26, 27, 31, 34, 36, 38, 39, 42, 43, 44</t>
  </si>
  <si>
    <t>Ecosport (Transmisión manual)</t>
  </si>
  <si>
    <t>1, 2, 3, 4, 5, 6, 7, 8, 9, 10, 11, 12, 13, 14, 15,  19, 20, 21, 22, 23, 24, 25, 26, 27, 31, 34, 36, 38, 39, 42, 43, 44</t>
  </si>
  <si>
    <t>Ka, Ikon, Fiesta,  Mustang, Mondeo, Five Hundred, Freestar, Ecosport, Escape, Explorer, Sport Trac, Expedition, Courier, Ranger, Lobo, E-150, E-350, F-150, F-250, F-350, F-450, F-550</t>
  </si>
  <si>
    <t>Focus, Fusion, Edge</t>
  </si>
  <si>
    <t>Ka, Ikon, Fiesta,  Mustang,  Mondeo, Ecosport,  Courier, Ranger, E-150, E-350, F-150, F-250, F,350, F-450, F-550 (Transmisión manual)</t>
  </si>
  <si>
    <t>Focus, Fusion , Edge  (Transmisión automática)</t>
  </si>
  <si>
    <t>Focus, Fusion (Transmisión Manual)</t>
  </si>
  <si>
    <t>Explorer (Limited y Eddie Bauer), Expedition, Lobo (King Ranch)</t>
  </si>
  <si>
    <t>Focus, Fusion , Edge</t>
  </si>
  <si>
    <t>Explorer (Limited y Eddie Bauer), Expedition (Limited), Lobo (King Ranch)</t>
  </si>
  <si>
    <t>Todos los vehículos excepto motor diesel</t>
  </si>
  <si>
    <t>TIEMPO
[Min]</t>
  </si>
  <si>
    <t>Mín.</t>
  </si>
  <si>
    <t>Max.</t>
  </si>
  <si>
    <t>Manual del propietario
Manual de taller
Formato de inspección Multipuntos</t>
  </si>
  <si>
    <t xml:space="preserve">Verificar y rellenar con la cantidad y tipo de líquidos de frenos. Revisar mangueras y fugas. </t>
  </si>
  <si>
    <t>Ecosport, Courier, Fiesta, Ka en los servicios de 40, 80, 120 y 200 mil km. Todos los demás vehículos en el servicio de 160 mil km.</t>
  </si>
  <si>
    <r>
      <t>Ka, Ikon, Fiesta, Focus,</t>
    </r>
    <r>
      <rPr>
        <sz val="9"/>
        <color indexed="10"/>
        <rFont val="Arial"/>
        <family val="2"/>
      </rPr>
      <t xml:space="preserve"> </t>
    </r>
    <r>
      <rPr>
        <sz val="9"/>
        <rFont val="Arial"/>
        <family val="2"/>
      </rPr>
      <t xml:space="preserve">Fusion, </t>
    </r>
    <r>
      <rPr>
        <sz val="9"/>
        <rFont val="Arial"/>
        <family val="2"/>
      </rPr>
      <t xml:space="preserve">Mustang, Mondeo, Five Hundred, Freestar, Ecosport, Edge, </t>
    </r>
    <r>
      <rPr>
        <sz val="9"/>
        <rFont val="Arial"/>
        <family val="2"/>
      </rPr>
      <t xml:space="preserve">Escape, </t>
    </r>
    <r>
      <rPr>
        <sz val="9"/>
        <rFont val="Arial"/>
        <family val="2"/>
      </rPr>
      <t xml:space="preserve">Explorer, Sport Trac, Expedition, </t>
    </r>
    <r>
      <rPr>
        <sz val="9"/>
        <rFont val="Arial"/>
        <family val="2"/>
      </rPr>
      <t xml:space="preserve">Courier, Ranger, Lobo, </t>
    </r>
    <r>
      <rPr>
        <sz val="9"/>
        <rFont val="Arial"/>
        <family val="2"/>
      </rPr>
      <t>E-150, E-350, F-150, F-250, F-350, F-450, F-550.</t>
    </r>
  </si>
  <si>
    <t>Ka, Ikon, Fiesta, Focus, Fusion, Mustang, Mondeo, Five Hundred, Freestar, Ecosport, Edge, Escape, Explorer, Sport Trac, Expedition, Courier, Ranger, Lobo, E-150, E-350, F-150, F-250, F-350, F-450, F-550</t>
  </si>
  <si>
    <t>Ikon, Focus, Fusion, Mustang, Mondeo, Five Hundred, Freestar, Ecosport, Edge, Escape, Explorer, Sport Trac, Expedition, Ranger, Lobo, E-150, E350, F-150, F-250, F-350, F-450, F-550</t>
  </si>
  <si>
    <t>Fiesta,  Mustang, Mondeo, Five Hundred, Freestar, Ecosport,  Escape, Explorer, Sport Trac, Expedition, Lobo, F-150, F-250 (Transmisión automática)</t>
  </si>
  <si>
    <t>Mondeo, Five Hundred, Mustang, Freestar, Escape, Explorer, Sport Trac, Expedition , Lobo ,  F-150, F-250 (Transmisión automática)</t>
  </si>
  <si>
    <t>Courier, Fiesta y Ka en los servicios de 40, 80, 120 y 200 mil km. Todos los demás vehículos en el servicio de 160 mil km.</t>
  </si>
  <si>
    <t>Todos los vehículos en los servicios de 20, 40, 60, 80, 100, 120, 140, 160, 180 y 200 mil km.</t>
  </si>
  <si>
    <t xml:space="preserve">4 EJECUCIÓN DE LA ORDEN Y CONTROL DE CALIDAD / SERVICIOS DE MANTENIMIENTO. </t>
  </si>
  <si>
    <t>Agosto 2013</t>
  </si>
  <si>
    <t>Trasladar vehículo al área productiva (rampa).</t>
  </si>
  <si>
    <t>Inspección de interiores.
Anotar datos en formato de inspección multipuntos.</t>
  </si>
  <si>
    <t>Inspeccionar luces, 
Anotar datos en formato de inspección multipuntos.</t>
  </si>
  <si>
    <t>Liberar cofre, 
Localizar dado de seguridad y abrir cofre.</t>
  </si>
  <si>
    <t>Calzar vehículo en la rampa.</t>
  </si>
  <si>
    <t>Levantar vehículo en rampa.</t>
  </si>
  <si>
    <t>Colocar receptor de aceite debajo del motor, quitar tuerca del cárter y vaciar aceite.</t>
  </si>
  <si>
    <t>Recibir o solicitar refacciones a ventanilla firmando cartón de orden de reparación.</t>
  </si>
  <si>
    <t>Quitar filtro de aceite, escurrirlo y colocarlo en receptor de aceite.</t>
  </si>
  <si>
    <t>Inspeccionar el estado de las llantas (secuencia recomendada):                                           1.- Delantera del lado izquierdo, 2.- Trasera del lado izquierdo, 3.- Trasera del lado derecho, 4.- Delantera del lado derecho. 
Anotar datos en formato de inspección multipuntos.</t>
  </si>
  <si>
    <t>Revisar y medir Balatas, Zapatas, Discos, y Tambores. Verificar estándares y anotar datos en formato de inspección multipuntos
Apoyarse en la Hoja de Instrucción de la Operación para Revisión de Balatas, Zapatas, Discos y Tambores en Taller.</t>
  </si>
  <si>
    <t>Colocar ruedas en el vehículo apretando los birlos.
Anotar datos en formato de inspección multipuntos.</t>
  </si>
  <si>
    <t>Excepto vehiculos motor diesel y camionetas con peso mayor a la capacidad de cada rampa.</t>
  </si>
  <si>
    <t>Todos los vehículos excepto motor diesel.</t>
  </si>
  <si>
    <t>Todos los vehículos excepto las      F-350, F-450, F-550 y los de motor diesel.</t>
  </si>
  <si>
    <t>Verificar que la unidad tenga instaladas las protecciones de asiento, volante, palancas y piso.</t>
  </si>
  <si>
    <t>Colocar correctamente varilla soporte del cofre.</t>
  </si>
  <si>
    <t>Verificar que los calzadores de la rampa estén colocados correctamente en los puntos destinados en el chasis del vehículo para evitar daños en estribos.</t>
  </si>
  <si>
    <t>Colocar freno de rampa una vez que se subió el vehículo.</t>
  </si>
  <si>
    <t>Tratar adecuadamente los residuos peligrosos en contenedor adecuado.</t>
  </si>
  <si>
    <t>Verificar que las refacciones sean las correctas conforme al tipo de vehículo.</t>
  </si>
  <si>
    <t>Verificar la profundidad del dibujo de las llantas y el desgaste que presentan.</t>
  </si>
  <si>
    <t>Rotar ruedas según especificación.
La rotación no se realiza cuando el desgaste anormal de la llanta sea un indicador de riesgo de seguridad.</t>
  </si>
  <si>
    <t>Verificar el torque correcto.</t>
  </si>
  <si>
    <t>Espejos cóncavos.</t>
  </si>
  <si>
    <t>Llave combinada o dado.                                             Receptor de aceite de bandeja superior.</t>
  </si>
  <si>
    <t>Cincho para filtro tipo araña.                                   Receptor de aceite de bandeja superior.</t>
  </si>
  <si>
    <t>Medidor de dibujo de llantas.</t>
  </si>
  <si>
    <t>Pistola y dados de impacto.                        Birlo de seguridad.                                    Bandeja magnética para birlos.                                Desarmador.</t>
  </si>
  <si>
    <t xml:space="preserve">Medidor de espesor de balatas.
Micrómetro digital para discos y para tambores.
Micrómetro de carátula con pinza soporte.                                        </t>
  </si>
  <si>
    <t>Protecciones de asiento, volante, palancas, y tapete.</t>
  </si>
  <si>
    <t>Formato de inspeccion multipuntos.</t>
  </si>
  <si>
    <t>Manual de taller.</t>
  </si>
  <si>
    <t>Orden de reparación.</t>
  </si>
  <si>
    <t>Manual del propietario. 
Manual de taller. 
Póster de ruedas (ayuda visual).</t>
  </si>
  <si>
    <t>ALMACÉN</t>
  </si>
  <si>
    <t>USO DE:</t>
  </si>
  <si>
    <t>Desmontar ruedas rotándolas de acuerdo al poster de ruedas, quitando los tapones y los birlos (colocándolos en la bandeja magnética).
Rotar ruedas.</t>
  </si>
  <si>
    <t xml:space="preserve">Embrague, frenos (pedal y estacionamiento), palanca de velocidades, vidrios, espejos y seguros eléctricos; Rociador y limpiaparabrisas; Aire acondicionado, claxon, encendedor y radio. </t>
  </si>
  <si>
    <t>Luces delanteras (altas, bajas, intermitentes).                      Luces traseras (stop, reversa, intermitentes).                      Luces interiores (lectura, vanidad y central).</t>
  </si>
  <si>
    <t>Verificar el desgaste y estado general de las balatas. En caso que sobrepasen los limites inferiores se deben cambiar o rectificar.</t>
  </si>
  <si>
    <t>Pistola y dados de impacto.                        Birlo de seguridad.                                        Juego de extensiones para torque.</t>
  </si>
  <si>
    <t>Manual del propietario.
Manual de taller. 
Formato de inspección multipuntos.</t>
  </si>
  <si>
    <t>Manual del propietario. 
Manual de taller. Póster de frenos.
Formato de Inspección multipuntos.</t>
  </si>
  <si>
    <t>Manual del propietario. 
Manual de taller.
Formato de Inspección multipuntos.</t>
  </si>
  <si>
    <t>Cambiar filtro de combustible.
Anotar datos en formato de inspección multipuntos.</t>
  </si>
  <si>
    <t>Desconectar línea de tubería de líquido de transmisión y conectar mangueras del intercambiador del liquido de la transmisión.</t>
  </si>
  <si>
    <t>Cambiar el fluido de la transmisión automática.</t>
  </si>
  <si>
    <t>Desconectar las mangueras del intercambiador de líquido de transmisión y conectar la tubería.</t>
  </si>
  <si>
    <t>Colocar receptor de aceite, quitar tuerca de la caja y vaciar líquido de la transmisión manual.</t>
  </si>
  <si>
    <t>Apretar tuerca de caja.</t>
  </si>
  <si>
    <t>Revisar parte inferior de vehículo.
Anotar datos en formato de inspección multipuntos.</t>
  </si>
  <si>
    <t>Ajustar presión de  llanta de refacción.
Anotar datos en formato de inspección multipuntos.</t>
  </si>
  <si>
    <t>Bajar vehículo de rampa.</t>
  </si>
  <si>
    <t>Llenar el motor con aceite.</t>
  </si>
  <si>
    <t>Llenar la caja con líquido de transmisión.</t>
  </si>
  <si>
    <t>Revisar niveles de liquido de frenos.
Anotar datos en formato de inspección multipuntos.</t>
  </si>
  <si>
    <t>Todos los vehículos excepto los de motor diesel.</t>
  </si>
  <si>
    <t>Todos los vehículos en servicios de 20, 40, 60, 80, 100, 120, 140, 160, 180 y 200 mil km. Excepto Focus, Fusion, Edge y los de motor diesel.</t>
  </si>
  <si>
    <t>Ka, Explorer, Expedition, Escape, Edge, Freestar, Ranger, Courier, Lobo, E-150, E-350, F-150, F-250,   F-350, F-450 y F-550.</t>
  </si>
  <si>
    <t>Limpiar tuerca antes de colocarla, apretar filtro a mano y verificar el apriete.</t>
  </si>
  <si>
    <t>Verificar colocación del filtro.</t>
  </si>
  <si>
    <t>Verificar que las mangueras están conectadas correctamente.</t>
  </si>
  <si>
    <t>Verificar que la tubería  este conectada correctamente.</t>
  </si>
  <si>
    <t>Tratar adecuadamente los residuos peligrosos en contenedor adecuado y de acuerdo a la legislación vigente.</t>
  </si>
  <si>
    <t>Limpiar tuerca antes de colocarla.</t>
  </si>
  <si>
    <t>Amortiguadores, sistema de dirección, rótulas, escape, mangueras y fugas.</t>
  </si>
  <si>
    <t>Verificar presión requerida para cada llanta.</t>
  </si>
  <si>
    <t>Quitar freno de rampa antes de bajar el vehículo.</t>
  </si>
  <si>
    <t>Llenar con la cantidad y tipo de aceite requerido para cada vehículo.</t>
  </si>
  <si>
    <t>Llenar con la cantidad y tipo de líquido requerido para cada vehículo.</t>
  </si>
  <si>
    <t xml:space="preserve">Llave combinada o dado.                 </t>
  </si>
  <si>
    <t>Pinzas de desconexión de líneas de combustible.                                Desarmador.</t>
  </si>
  <si>
    <t>Intercambiador de líquido de transmisión.</t>
  </si>
  <si>
    <t>Lámpara retráctil.</t>
  </si>
  <si>
    <t>Inflador de llantas.</t>
  </si>
  <si>
    <t>Pistola dosificadora de aceite o método seguro y autorizado.</t>
  </si>
  <si>
    <t xml:space="preserve">Liquido de frenos.        </t>
  </si>
  <si>
    <t>Líquido de transmisión.</t>
  </si>
  <si>
    <t>Aceite.</t>
  </si>
  <si>
    <t>Aire.</t>
  </si>
  <si>
    <t>Filtro de combustible.</t>
  </si>
  <si>
    <t xml:space="preserve">Filtro de aceite. </t>
  </si>
  <si>
    <t>Manual del propietario.
Manual de taller.</t>
  </si>
  <si>
    <t>Apretar tuerca de cárter y colocar filtro de aceite.
Anotar datos en formato de inspección multipuntos.</t>
  </si>
  <si>
    <t>Llenar con la cantidad y tipo de líquido de transmisión requerido para cada vehículo.</t>
  </si>
  <si>
    <t>Manual del propietario.
Manual de taller.
Formato de inspección multipuntos.</t>
  </si>
  <si>
    <t>Formato de inspección multipuntos.</t>
  </si>
  <si>
    <t>Manual del propietario.
Manual de taller.
Póster de ruedas.
Formato de inspección. multipuntos.</t>
  </si>
  <si>
    <t>Manual del propietario.
Manual de taller.
Póster de fluidos.</t>
  </si>
  <si>
    <t>Manual de taller.
Formato de inspección multipuntos.
Poster de fluidos.</t>
  </si>
  <si>
    <t>Revisar concentración del refrigerante del motor. 
Anotar datos en formato de inspección multipuntos.</t>
  </si>
  <si>
    <t>Desconectar mangueras del refrigerante del motor y conectar mangueras del intercambiador del anticongelante.</t>
  </si>
  <si>
    <t>Cambiar el líquido anticongelante.</t>
  </si>
  <si>
    <t>Desconectar las mangueras del intercambiador del anticongelante  y conectar las del refrigerante del motor.</t>
  </si>
  <si>
    <t>Cambiar filtro de aire.
Anotar datos en formato de inspección multipuntos.</t>
  </si>
  <si>
    <t>Quitar bujías.</t>
  </si>
  <si>
    <t>Colocar bujías nuevas.
Anotar datos en formato de inspección multipuntos.</t>
  </si>
  <si>
    <t>Encender vehículo durante 30 segundos y apagar.</t>
  </si>
  <si>
    <t>Verificar operación de la palanca de velocidades.</t>
  </si>
  <si>
    <t>Verificar nivel de aceite y rellenar si se requiere.
Anotar datos en formato de inspección multipuntos.</t>
  </si>
  <si>
    <t>Revisar niveles de líquidos de dirección hidráulica y transmisión.
Anotar datos en formato de inspección multipuntos.</t>
  </si>
  <si>
    <t>Ajustar torque de las ruedas.
Anotar datos en formato de inspección multipuntos.</t>
  </si>
  <si>
    <t>Ajustar presión de las llantas y colocar tapones.
Anotar datos en formato de inspección multipuntos.</t>
  </si>
  <si>
    <t>Todos los vehículos.</t>
  </si>
  <si>
    <t>Todos los vehículos en los servicios de 30, 60, 90, 120, 150 y 180 mil km.  Excepto los de motor diesel.</t>
  </si>
  <si>
    <t>Verificar nivel y concentración del liquido anticongelante, mangueras, abrazaderas y radiador. Rellenar con la cantidad y tipo de anticongelante requerido para cada vehículo.</t>
  </si>
  <si>
    <t>Limpiar y sopletear deposito de filtro antes de colocar filtro nuevo.</t>
  </si>
  <si>
    <t>Desconectar los cables de las bujías antes de retirarlas.</t>
  </si>
  <si>
    <t>Verificar que las bujías sean las adecuadas para cada vehículo (ya que vienen calibradas).</t>
  </si>
  <si>
    <t>Encender el vehículo el tiempo indicado.</t>
  </si>
  <si>
    <t>Verificar nivel de aceite con la bayoneta y rellenar con la cantidad y tipo de aceite requerido para cada vehículo.</t>
  </si>
  <si>
    <t>Verificar nivel de líquidos de dirección y transmisión y rellenar con la cantidad y tipo de líquidos para transmisión requerido para cada vehículo.</t>
  </si>
  <si>
    <t>Dar torque requerido para cada vehículo.</t>
  </si>
  <si>
    <t>Verificar presión requerida para cada rueda.</t>
  </si>
  <si>
    <t>Llave de torque.</t>
  </si>
  <si>
    <t>Pistola dosificadora de aceite o método seguro.</t>
  </si>
  <si>
    <t xml:space="preserve">Pinzas para capuchones de bujías.   Dado para bujías con mango.                           Dado giratorio para bujías.                    </t>
  </si>
  <si>
    <t xml:space="preserve">Pinzas para capuchones de bujías.   Dado para bujías con mango.                           Dado giratorio para bujías.                     </t>
  </si>
  <si>
    <t>Desarmador.                                                               Pistola de aire.</t>
  </si>
  <si>
    <t>Intercambiador de líquido de anticongelante.</t>
  </si>
  <si>
    <t>Anticongelante.</t>
  </si>
  <si>
    <t>Filtro de aire.                              Aire comprimido.</t>
  </si>
  <si>
    <t>Bujías.</t>
  </si>
  <si>
    <t>Líquido de transmisión.
Liquido de dirección.</t>
  </si>
  <si>
    <t>Llenar con la cantidad y tipo de líquido anticongelante requerido para cada vehículo.</t>
  </si>
  <si>
    <t>Manual del propietario. 
Manual  de taller.
Formato de inspección multipuntos.
Póster de fluidos.</t>
  </si>
  <si>
    <t xml:space="preserve">Manual del propietario. 
Manual  de taller.
Póster de fluidos.
</t>
  </si>
  <si>
    <t>Manual del propietario. 
Manual  de taller.
Formato de inspección multipuntos.</t>
  </si>
  <si>
    <t>Manual de taller.
Formato de inspección multipuntos.</t>
  </si>
  <si>
    <t xml:space="preserve">Manual del propietario. 
Manual  de taller.
Formato de inspección multipuntos.
</t>
  </si>
  <si>
    <t>Manual de taller.
Formato de inspección multipuntos.
Póster de ruedas.</t>
  </si>
  <si>
    <t>Ajustar presión de la llanta de refacción.
Anotar datos en formato de inspección multipuntos.</t>
  </si>
  <si>
    <t>Reemplazar los filtros de asientos térmicos.
Anotar datos en formato de inspección multipuntos.</t>
  </si>
  <si>
    <t>Colocar refacciones usadas (NO contaminadas) dentro del vehículo (asiento del copiloto) en una bolsa.</t>
  </si>
  <si>
    <t>Resetear el indicador del próximo cambio de aceite.</t>
  </si>
  <si>
    <t>Trasladar vehículo al área de lavado.</t>
  </si>
  <si>
    <t>Ikon, Fiesta, Focus, Fusion, Mustang y Ecosport.</t>
  </si>
  <si>
    <t>Verificar la colocación correcta de los filtros.</t>
  </si>
  <si>
    <t>Filtros de asientos térmicos.</t>
  </si>
  <si>
    <t>Bolsa de platico / hule transparente.</t>
  </si>
  <si>
    <t>Manual del  propietario.
Manual de taller.
Póster de ruedas.
Formato de inspección multipuntos.</t>
  </si>
  <si>
    <t>Colocar solo refacciones que no requieran un manejo especial.
Sugerir al cliente que permita un manejo seguro y de acuerdo a la ley, dejándolas en el distribuidor.</t>
  </si>
  <si>
    <t>Verificar que el indicador ha sido reseteado.</t>
  </si>
  <si>
    <t>Encender las luces intermitentes dentro del taller y cuidar de no circular a más de 10 kms. / hora.</t>
  </si>
  <si>
    <t>Manual del  propietario.
Manual de taller.
Formato de inspección multipuntos.</t>
  </si>
  <si>
    <t>Recomendaciónes de Industria Limpia. PROFEPA.</t>
  </si>
  <si>
    <t>Manual del  propietario.
Manual de taller.</t>
  </si>
  <si>
    <t>TIEMPO (min.)</t>
  </si>
  <si>
    <t>Agosto,2013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</si>
</sst>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Tahoma"/>
      <family val="2"/>
    </font>
    <font>
      <b/>
      <sz val="10"/>
      <color indexed="9"/>
      <name val="Tahoma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sz val="8"/>
      <name val="Tahoma"/>
      <family val="2"/>
    </font>
    <font>
      <sz val="6.5"/>
      <color indexed="8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Tahoma"/>
      <family val="2"/>
    </font>
    <font>
      <b/>
      <sz val="6"/>
      <color indexed="9"/>
      <name val="Arial"/>
      <family val="2"/>
    </font>
    <font>
      <b/>
      <sz val="10"/>
      <color indexed="10"/>
      <name val="Tahoma"/>
      <family val="2"/>
    </font>
    <font>
      <b/>
      <sz val="20"/>
      <name val="Arial"/>
      <family val="2"/>
    </font>
    <font>
      <i/>
      <sz val="12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Franklin Gothic Book"/>
      <family val="2"/>
    </font>
    <font>
      <sz val="18"/>
      <name val="Arial"/>
      <family val="2"/>
    </font>
    <font>
      <sz val="9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18"/>
      </bottom>
      <diagonal/>
    </border>
    <border>
      <left/>
      <right style="hair">
        <color indexed="64"/>
      </right>
      <top style="medium">
        <color indexed="64"/>
      </top>
      <bottom style="hair">
        <color indexed="18"/>
      </bottom>
      <diagonal/>
    </border>
    <border>
      <left/>
      <right/>
      <top style="hair">
        <color indexed="18"/>
      </top>
      <bottom style="medium">
        <color indexed="64"/>
      </bottom>
      <diagonal/>
    </border>
    <border>
      <left/>
      <right style="hair">
        <color indexed="18"/>
      </right>
      <top style="hair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8"/>
      </bottom>
      <diagonal/>
    </border>
    <border>
      <left style="medium">
        <color indexed="64"/>
      </left>
      <right/>
      <top style="hair">
        <color indexed="1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18"/>
      </bottom>
      <diagonal/>
    </border>
    <border>
      <left style="thin">
        <color indexed="64"/>
      </left>
      <right/>
      <top style="hair">
        <color indexed="1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18"/>
      </bottom>
      <diagonal/>
    </border>
    <border>
      <left/>
      <right style="medium">
        <color indexed="64"/>
      </right>
      <top style="medium">
        <color indexed="64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medium">
        <color indexed="64"/>
      </bottom>
      <diagonal/>
    </border>
    <border>
      <left/>
      <right style="medium">
        <color indexed="64"/>
      </right>
      <top style="hair">
        <color indexed="1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/>
    <xf numFmtId="0" fontId="5" fillId="0" borderId="0" xfId="0" applyFo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4" fillId="2" borderId="0" xfId="0" applyFont="1" applyFill="1" applyBorder="1"/>
    <xf numFmtId="0" fontId="7" fillId="0" borderId="0" xfId="0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49" fontId="4" fillId="2" borderId="12" xfId="0" applyNumberFormat="1" applyFont="1" applyFill="1" applyBorder="1" applyAlignment="1">
      <alignment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vertical="center"/>
    </xf>
    <xf numFmtId="0" fontId="4" fillId="2" borderId="0" xfId="0" applyFont="1" applyFill="1"/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0" fontId="8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22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/>
    <xf numFmtId="49" fontId="4" fillId="2" borderId="26" xfId="0" applyNumberFormat="1" applyFont="1" applyFill="1" applyBorder="1" applyAlignment="1">
      <alignment vertical="center"/>
    </xf>
    <xf numFmtId="0" fontId="4" fillId="2" borderId="27" xfId="0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shrinkToFit="1"/>
    </xf>
    <xf numFmtId="0" fontId="15" fillId="3" borderId="45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4" fillId="0" borderId="49" xfId="0" applyFont="1" applyBorder="1"/>
    <xf numFmtId="0" fontId="4" fillId="0" borderId="19" xfId="0" applyFont="1" applyBorder="1"/>
    <xf numFmtId="0" fontId="4" fillId="0" borderId="20" xfId="0" applyFont="1" applyBorder="1"/>
    <xf numFmtId="0" fontId="14" fillId="2" borderId="49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/>
    </xf>
    <xf numFmtId="0" fontId="4" fillId="0" borderId="52" xfId="0" applyFont="1" applyBorder="1"/>
    <xf numFmtId="0" fontId="4" fillId="0" borderId="0" xfId="0" applyFont="1"/>
    <xf numFmtId="0" fontId="4" fillId="0" borderId="0" xfId="0" applyFont="1" applyBorder="1"/>
    <xf numFmtId="0" fontId="4" fillId="2" borderId="5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49" fontId="4" fillId="2" borderId="55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5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15" fillId="3" borderId="58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left" vertical="center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left" vertical="center" wrapText="1"/>
    </xf>
    <xf numFmtId="0" fontId="4" fillId="2" borderId="69" xfId="0" applyFont="1" applyFill="1" applyBorder="1" applyAlignment="1">
      <alignment horizontal="left" vertical="center" wrapText="1"/>
    </xf>
    <xf numFmtId="0" fontId="4" fillId="2" borderId="7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3" fontId="17" fillId="2" borderId="7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/>
    </xf>
    <xf numFmtId="3" fontId="17" fillId="2" borderId="7" xfId="0" applyNumberFormat="1" applyFont="1" applyFill="1" applyBorder="1" applyAlignment="1">
      <alignment horizontal="center" vertical="center" wrapText="1"/>
    </xf>
    <xf numFmtId="3" fontId="17" fillId="2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 vertical="center" wrapText="1"/>
    </xf>
    <xf numFmtId="0" fontId="13" fillId="2" borderId="75" xfId="0" applyFont="1" applyFill="1" applyBorder="1" applyAlignment="1">
      <alignment horizontal="center" vertical="center" wrapText="1"/>
    </xf>
    <xf numFmtId="0" fontId="13" fillId="2" borderId="76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7" fillId="2" borderId="44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6" fillId="4" borderId="48" xfId="0" applyFont="1" applyFill="1" applyBorder="1" applyAlignment="1">
      <alignment horizontal="center" vertical="center" wrapText="1"/>
    </xf>
    <xf numFmtId="0" fontId="16" fillId="4" borderId="73" xfId="0" applyFont="1" applyFill="1" applyBorder="1" applyAlignment="1">
      <alignment horizontal="center" vertical="center" wrapText="1"/>
    </xf>
    <xf numFmtId="0" fontId="16" fillId="4" borderId="77" xfId="0" applyFont="1" applyFill="1" applyBorder="1" applyAlignment="1">
      <alignment horizontal="center" vertical="center" wrapText="1"/>
    </xf>
    <xf numFmtId="0" fontId="16" fillId="4" borderId="66" xfId="0" applyFont="1" applyFill="1" applyBorder="1" applyAlignment="1">
      <alignment horizontal="center" vertical="center" wrapText="1"/>
    </xf>
    <xf numFmtId="0" fontId="16" fillId="4" borderId="72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/>
    </xf>
    <xf numFmtId="0" fontId="16" fillId="4" borderId="73" xfId="0" applyFont="1" applyFill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center"/>
    </xf>
    <xf numFmtId="0" fontId="16" fillId="4" borderId="66" xfId="0" applyFont="1" applyFill="1" applyBorder="1" applyAlignment="1">
      <alignment horizontal="center" vertical="center"/>
    </xf>
    <xf numFmtId="3" fontId="17" fillId="2" borderId="7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17" fillId="0" borderId="7" xfId="0" applyNumberFormat="1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7" fillId="2" borderId="44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left"/>
    </xf>
    <xf numFmtId="0" fontId="17" fillId="0" borderId="44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3" fontId="17" fillId="2" borderId="78" xfId="0" applyNumberFormat="1" applyFont="1" applyFill="1" applyBorder="1" applyAlignment="1">
      <alignment horizontal="center"/>
    </xf>
    <xf numFmtId="3" fontId="17" fillId="2" borderId="63" xfId="0" applyNumberFormat="1" applyFont="1" applyFill="1" applyBorder="1" applyAlignment="1">
      <alignment horizontal="center"/>
    </xf>
    <xf numFmtId="0" fontId="17" fillId="2" borderId="61" xfId="0" applyFont="1" applyFill="1" applyBorder="1" applyAlignment="1">
      <alignment horizontal="left"/>
    </xf>
    <xf numFmtId="0" fontId="17" fillId="2" borderId="62" xfId="0" applyFont="1" applyFill="1" applyBorder="1" applyAlignment="1">
      <alignment horizontal="left"/>
    </xf>
    <xf numFmtId="0" fontId="17" fillId="2" borderId="63" xfId="0" applyFont="1" applyFill="1" applyBorder="1" applyAlignment="1">
      <alignment horizontal="left"/>
    </xf>
    <xf numFmtId="0" fontId="18" fillId="2" borderId="62" xfId="0" applyFont="1" applyFill="1" applyBorder="1" applyAlignment="1">
      <alignment horizontal="left" vertical="center" wrapText="1"/>
    </xf>
    <xf numFmtId="0" fontId="18" fillId="2" borderId="63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72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2" borderId="7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5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8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438150" y="10877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120</a:t>
          </a:r>
        </a:p>
      </xdr:txBody>
    </xdr:sp>
    <xdr:clientData/>
  </xdr:twoCellAnchor>
  <xdr:twoCellAnchor>
    <xdr:from>
      <xdr:col>20</xdr:col>
      <xdr:colOff>104775</xdr:colOff>
      <xdr:row>24</xdr:row>
      <xdr:rowOff>38100</xdr:rowOff>
    </xdr:from>
    <xdr:to>
      <xdr:col>20</xdr:col>
      <xdr:colOff>390525</xdr:colOff>
      <xdr:row>25</xdr:row>
      <xdr:rowOff>152400</xdr:rowOff>
    </xdr:to>
    <xdr:sp macro="" textlink="">
      <xdr:nvSpPr>
        <xdr:cNvPr id="17989" name="AutoShape 12"/>
        <xdr:cNvSpPr>
          <a:spLocks noChangeArrowheads="1"/>
        </xdr:cNvSpPr>
      </xdr:nvSpPr>
      <xdr:spPr bwMode="auto">
        <a:xfrm>
          <a:off x="10201275" y="10801350"/>
          <a:ext cx="285750" cy="27622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114300</xdr:colOff>
      <xdr:row>24</xdr:row>
      <xdr:rowOff>57150</xdr:rowOff>
    </xdr:from>
    <xdr:to>
      <xdr:col>23</xdr:col>
      <xdr:colOff>381000</xdr:colOff>
      <xdr:row>25</xdr:row>
      <xdr:rowOff>123825</xdr:rowOff>
    </xdr:to>
    <xdr:sp macro="" textlink="">
      <xdr:nvSpPr>
        <xdr:cNvPr id="17990" name="AutoShape 13"/>
        <xdr:cNvSpPr>
          <a:spLocks noChangeArrowheads="1"/>
        </xdr:cNvSpPr>
      </xdr:nvSpPr>
      <xdr:spPr bwMode="auto">
        <a:xfrm>
          <a:off x="11782425" y="10820400"/>
          <a:ext cx="266700" cy="2286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142875</xdr:colOff>
      <xdr:row>24</xdr:row>
      <xdr:rowOff>57150</xdr:rowOff>
    </xdr:from>
    <xdr:to>
      <xdr:col>26</xdr:col>
      <xdr:colOff>400050</xdr:colOff>
      <xdr:row>25</xdr:row>
      <xdr:rowOff>152400</xdr:rowOff>
    </xdr:to>
    <xdr:sp macro="" textlink="">
      <xdr:nvSpPr>
        <xdr:cNvPr id="17991" name="AutoShape 14"/>
        <xdr:cNvSpPr>
          <a:spLocks noChangeArrowheads="1"/>
        </xdr:cNvSpPr>
      </xdr:nvSpPr>
      <xdr:spPr bwMode="auto">
        <a:xfrm>
          <a:off x="13382625" y="10820400"/>
          <a:ext cx="257175" cy="2571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24</xdr:row>
      <xdr:rowOff>38100</xdr:rowOff>
    </xdr:from>
    <xdr:to>
      <xdr:col>29</xdr:col>
      <xdr:colOff>400050</xdr:colOff>
      <xdr:row>25</xdr:row>
      <xdr:rowOff>133350</xdr:rowOff>
    </xdr:to>
    <xdr:sp macro="" textlink="">
      <xdr:nvSpPr>
        <xdr:cNvPr id="17992" name="AutoShape 15"/>
        <xdr:cNvSpPr>
          <a:spLocks noChangeArrowheads="1"/>
        </xdr:cNvSpPr>
      </xdr:nvSpPr>
      <xdr:spPr bwMode="auto">
        <a:xfrm>
          <a:off x="14973300" y="10801350"/>
          <a:ext cx="238125" cy="257175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104775</xdr:colOff>
      <xdr:row>24</xdr:row>
      <xdr:rowOff>38100</xdr:rowOff>
    </xdr:from>
    <xdr:to>
      <xdr:col>32</xdr:col>
      <xdr:colOff>381000</xdr:colOff>
      <xdr:row>25</xdr:row>
      <xdr:rowOff>114300</xdr:rowOff>
    </xdr:to>
    <xdr:sp macro="" textlink="">
      <xdr:nvSpPr>
        <xdr:cNvPr id="17993" name="AutoShape 16"/>
        <xdr:cNvSpPr>
          <a:spLocks noChangeArrowheads="1"/>
        </xdr:cNvSpPr>
      </xdr:nvSpPr>
      <xdr:spPr bwMode="auto">
        <a:xfrm>
          <a:off x="16487775" y="10801350"/>
          <a:ext cx="276225" cy="238125"/>
        </a:xfrm>
        <a:prstGeom prst="rightArrow">
          <a:avLst>
            <a:gd name="adj1" fmla="val 50000"/>
            <a:gd name="adj2" fmla="val 29000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57150</xdr:colOff>
      <xdr:row>27</xdr:row>
      <xdr:rowOff>0</xdr:rowOff>
    </xdr:from>
    <xdr:to>
      <xdr:col>34</xdr:col>
      <xdr:colOff>495300</xdr:colOff>
      <xdr:row>28</xdr:row>
      <xdr:rowOff>361950</xdr:rowOff>
    </xdr:to>
    <xdr:pic>
      <xdr:nvPicPr>
        <xdr:cNvPr id="17994" name="Barra 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11277600"/>
          <a:ext cx="7248525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pic>
    <xdr:clientData/>
  </xdr:twoCellAnchor>
  <xdr:twoCellAnchor>
    <xdr:from>
      <xdr:col>24</xdr:col>
      <xdr:colOff>85725</xdr:colOff>
      <xdr:row>28</xdr:row>
      <xdr:rowOff>276225</xdr:rowOff>
    </xdr:from>
    <xdr:to>
      <xdr:col>24</xdr:col>
      <xdr:colOff>323850</xdr:colOff>
      <xdr:row>29</xdr:row>
      <xdr:rowOff>95250</xdr:rowOff>
    </xdr:to>
    <xdr:sp macro="" textlink="">
      <xdr:nvSpPr>
        <xdr:cNvPr id="17995" name="AutoShape 31"/>
        <xdr:cNvSpPr>
          <a:spLocks noChangeArrowheads="1"/>
        </xdr:cNvSpPr>
      </xdr:nvSpPr>
      <xdr:spPr bwMode="auto">
        <a:xfrm rot="2671068">
          <a:off x="12277725" y="1171575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76200</xdr:colOff>
      <xdr:row>28</xdr:row>
      <xdr:rowOff>285750</xdr:rowOff>
    </xdr:from>
    <xdr:to>
      <xdr:col>31</xdr:col>
      <xdr:colOff>314325</xdr:colOff>
      <xdr:row>29</xdr:row>
      <xdr:rowOff>104775</xdr:rowOff>
    </xdr:to>
    <xdr:sp macro="" textlink="">
      <xdr:nvSpPr>
        <xdr:cNvPr id="17996" name="AutoShape 32"/>
        <xdr:cNvSpPr>
          <a:spLocks noChangeArrowheads="1"/>
        </xdr:cNvSpPr>
      </xdr:nvSpPr>
      <xdr:spPr bwMode="auto">
        <a:xfrm rot="2671068">
          <a:off x="15935325" y="1172527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209550</xdr:colOff>
      <xdr:row>28</xdr:row>
      <xdr:rowOff>276225</xdr:rowOff>
    </xdr:from>
    <xdr:to>
      <xdr:col>32</xdr:col>
      <xdr:colOff>447675</xdr:colOff>
      <xdr:row>29</xdr:row>
      <xdr:rowOff>95250</xdr:rowOff>
    </xdr:to>
    <xdr:sp macro="" textlink="">
      <xdr:nvSpPr>
        <xdr:cNvPr id="17997" name="AutoShape 36"/>
        <xdr:cNvSpPr>
          <a:spLocks noChangeArrowheads="1"/>
        </xdr:cNvSpPr>
      </xdr:nvSpPr>
      <xdr:spPr bwMode="auto">
        <a:xfrm rot="2671068">
          <a:off x="16592550" y="1171575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11</xdr:row>
      <xdr:rowOff>161925</xdr:rowOff>
    </xdr:from>
    <xdr:to>
      <xdr:col>3</xdr:col>
      <xdr:colOff>276225</xdr:colOff>
      <xdr:row>11</xdr:row>
      <xdr:rowOff>476250</xdr:rowOff>
    </xdr:to>
    <xdr:sp macro="" textlink="">
      <xdr:nvSpPr>
        <xdr:cNvPr id="17998" name="AutoShape 37"/>
        <xdr:cNvSpPr>
          <a:spLocks noChangeArrowheads="1"/>
        </xdr:cNvSpPr>
      </xdr:nvSpPr>
      <xdr:spPr bwMode="auto">
        <a:xfrm>
          <a:off x="942975" y="2324100"/>
          <a:ext cx="523875" cy="314325"/>
        </a:xfrm>
        <a:prstGeom prst="rightArrow">
          <a:avLst>
            <a:gd name="adj1" fmla="val 50000"/>
            <a:gd name="adj2" fmla="val 41613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295275</xdr:colOff>
      <xdr:row>12</xdr:row>
      <xdr:rowOff>85725</xdr:rowOff>
    </xdr:from>
    <xdr:to>
      <xdr:col>3</xdr:col>
      <xdr:colOff>209550</xdr:colOff>
      <xdr:row>12</xdr:row>
      <xdr:rowOff>533400</xdr:rowOff>
    </xdr:to>
    <xdr:sp macro="" textlink="">
      <xdr:nvSpPr>
        <xdr:cNvPr id="17999" name="AutoShape 38"/>
        <xdr:cNvSpPr>
          <a:spLocks noChangeArrowheads="1"/>
        </xdr:cNvSpPr>
      </xdr:nvSpPr>
      <xdr:spPr bwMode="auto">
        <a:xfrm>
          <a:off x="962025" y="2876550"/>
          <a:ext cx="438150" cy="44767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295275</xdr:colOff>
      <xdr:row>13</xdr:row>
      <xdr:rowOff>85725</xdr:rowOff>
    </xdr:from>
    <xdr:to>
      <xdr:col>3</xdr:col>
      <xdr:colOff>209550</xdr:colOff>
      <xdr:row>13</xdr:row>
      <xdr:rowOff>533400</xdr:rowOff>
    </xdr:to>
    <xdr:sp macro="" textlink="">
      <xdr:nvSpPr>
        <xdr:cNvPr id="18000" name="AutoShape 39"/>
        <xdr:cNvSpPr>
          <a:spLocks noChangeArrowheads="1"/>
        </xdr:cNvSpPr>
      </xdr:nvSpPr>
      <xdr:spPr bwMode="auto">
        <a:xfrm>
          <a:off x="962025" y="3505200"/>
          <a:ext cx="438150" cy="44767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15</xdr:row>
      <xdr:rowOff>123825</xdr:rowOff>
    </xdr:from>
    <xdr:to>
      <xdr:col>3</xdr:col>
      <xdr:colOff>209550</xdr:colOff>
      <xdr:row>15</xdr:row>
      <xdr:rowOff>561975</xdr:rowOff>
    </xdr:to>
    <xdr:sp macro="" textlink="">
      <xdr:nvSpPr>
        <xdr:cNvPr id="18001" name="AutoShape 40"/>
        <xdr:cNvSpPr>
          <a:spLocks noChangeArrowheads="1"/>
        </xdr:cNvSpPr>
      </xdr:nvSpPr>
      <xdr:spPr bwMode="auto">
        <a:xfrm>
          <a:off x="942975" y="48006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16</xdr:row>
      <xdr:rowOff>123825</xdr:rowOff>
    </xdr:from>
    <xdr:to>
      <xdr:col>3</xdr:col>
      <xdr:colOff>209550</xdr:colOff>
      <xdr:row>16</xdr:row>
      <xdr:rowOff>561975</xdr:rowOff>
    </xdr:to>
    <xdr:sp macro="" textlink="">
      <xdr:nvSpPr>
        <xdr:cNvPr id="18002" name="AutoShape 42"/>
        <xdr:cNvSpPr>
          <a:spLocks noChangeArrowheads="1"/>
        </xdr:cNvSpPr>
      </xdr:nvSpPr>
      <xdr:spPr bwMode="auto">
        <a:xfrm>
          <a:off x="942975" y="54292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17</xdr:row>
      <xdr:rowOff>123825</xdr:rowOff>
    </xdr:from>
    <xdr:to>
      <xdr:col>3</xdr:col>
      <xdr:colOff>209550</xdr:colOff>
      <xdr:row>17</xdr:row>
      <xdr:rowOff>561975</xdr:rowOff>
    </xdr:to>
    <xdr:sp macro="" textlink="">
      <xdr:nvSpPr>
        <xdr:cNvPr id="18003" name="AutoShape 43"/>
        <xdr:cNvSpPr>
          <a:spLocks noChangeArrowheads="1"/>
        </xdr:cNvSpPr>
      </xdr:nvSpPr>
      <xdr:spPr bwMode="auto">
        <a:xfrm>
          <a:off x="942975" y="60579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19</xdr:row>
      <xdr:rowOff>123825</xdr:rowOff>
    </xdr:from>
    <xdr:to>
      <xdr:col>3</xdr:col>
      <xdr:colOff>209550</xdr:colOff>
      <xdr:row>19</xdr:row>
      <xdr:rowOff>561975</xdr:rowOff>
    </xdr:to>
    <xdr:sp macro="" textlink="">
      <xdr:nvSpPr>
        <xdr:cNvPr id="18004" name="AutoShape 44"/>
        <xdr:cNvSpPr>
          <a:spLocks noChangeArrowheads="1"/>
        </xdr:cNvSpPr>
      </xdr:nvSpPr>
      <xdr:spPr bwMode="auto">
        <a:xfrm>
          <a:off x="942975" y="73152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18</xdr:row>
      <xdr:rowOff>123825</xdr:rowOff>
    </xdr:from>
    <xdr:to>
      <xdr:col>3</xdr:col>
      <xdr:colOff>209550</xdr:colOff>
      <xdr:row>18</xdr:row>
      <xdr:rowOff>561975</xdr:rowOff>
    </xdr:to>
    <xdr:sp macro="" textlink="">
      <xdr:nvSpPr>
        <xdr:cNvPr id="18005" name="AutoShape 45"/>
        <xdr:cNvSpPr>
          <a:spLocks noChangeArrowheads="1"/>
        </xdr:cNvSpPr>
      </xdr:nvSpPr>
      <xdr:spPr bwMode="auto">
        <a:xfrm>
          <a:off x="942975" y="66865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323850</xdr:colOff>
      <xdr:row>18</xdr:row>
      <xdr:rowOff>228600</xdr:rowOff>
    </xdr:from>
    <xdr:to>
      <xdr:col>3</xdr:col>
      <xdr:colOff>200025</xdr:colOff>
      <xdr:row>18</xdr:row>
      <xdr:rowOff>457200</xdr:rowOff>
    </xdr:to>
    <xdr:sp macro="" textlink="">
      <xdr:nvSpPr>
        <xdr:cNvPr id="18006" name="AutoShape 46"/>
        <xdr:cNvSpPr>
          <a:spLocks noChangeArrowheads="1"/>
        </xdr:cNvSpPr>
      </xdr:nvSpPr>
      <xdr:spPr bwMode="auto">
        <a:xfrm>
          <a:off x="990600" y="6791325"/>
          <a:ext cx="400050" cy="228600"/>
        </a:xfrm>
        <a:prstGeom prst="rightArrow">
          <a:avLst>
            <a:gd name="adj1" fmla="val 50000"/>
            <a:gd name="adj2" fmla="val 43750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295275</xdr:colOff>
      <xdr:row>20</xdr:row>
      <xdr:rowOff>85725</xdr:rowOff>
    </xdr:from>
    <xdr:to>
      <xdr:col>3</xdr:col>
      <xdr:colOff>209550</xdr:colOff>
      <xdr:row>20</xdr:row>
      <xdr:rowOff>533400</xdr:rowOff>
    </xdr:to>
    <xdr:sp macro="" textlink="">
      <xdr:nvSpPr>
        <xdr:cNvPr id="18007" name="AutoShape 47"/>
        <xdr:cNvSpPr>
          <a:spLocks noChangeArrowheads="1"/>
        </xdr:cNvSpPr>
      </xdr:nvSpPr>
      <xdr:spPr bwMode="auto">
        <a:xfrm>
          <a:off x="962025" y="7905750"/>
          <a:ext cx="438150" cy="44767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21</xdr:row>
      <xdr:rowOff>123825</xdr:rowOff>
    </xdr:from>
    <xdr:to>
      <xdr:col>3</xdr:col>
      <xdr:colOff>209550</xdr:colOff>
      <xdr:row>21</xdr:row>
      <xdr:rowOff>561975</xdr:rowOff>
    </xdr:to>
    <xdr:sp macro="" textlink="">
      <xdr:nvSpPr>
        <xdr:cNvPr id="18008" name="AutoShape 48"/>
        <xdr:cNvSpPr>
          <a:spLocks noChangeArrowheads="1"/>
        </xdr:cNvSpPr>
      </xdr:nvSpPr>
      <xdr:spPr bwMode="auto">
        <a:xfrm>
          <a:off x="942975" y="85725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371475</xdr:colOff>
      <xdr:row>27</xdr:row>
      <xdr:rowOff>0</xdr:rowOff>
    </xdr:from>
    <xdr:to>
      <xdr:col>34</xdr:col>
      <xdr:colOff>476250</xdr:colOff>
      <xdr:row>28</xdr:row>
      <xdr:rowOff>342900</xdr:rowOff>
    </xdr:to>
    <xdr:grpSp>
      <xdr:nvGrpSpPr>
        <xdr:cNvPr id="18009" name="Group 49"/>
        <xdr:cNvGrpSpPr>
          <a:grpSpLocks/>
        </xdr:cNvGrpSpPr>
      </xdr:nvGrpSpPr>
      <xdr:grpSpPr bwMode="auto">
        <a:xfrm>
          <a:off x="17278350" y="11525250"/>
          <a:ext cx="628650" cy="509588"/>
          <a:chOff x="1592" y="1004"/>
          <a:chExt cx="66" cy="53"/>
        </a:xfrm>
      </xdr:grpSpPr>
      <xdr:sp macro="" textlink="">
        <xdr:nvSpPr>
          <xdr:cNvPr id="17458" name="Text Box 50"/>
          <xdr:cNvSpPr txBox="1">
            <a:spLocks noChangeArrowheads="1"/>
          </xdr:cNvSpPr>
        </xdr:nvSpPr>
        <xdr:spPr bwMode="auto">
          <a:xfrm>
            <a:off x="1594" y="1005"/>
            <a:ext cx="58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  <xdr:txBody>
          <a:bodyPr vertOverflow="clip" wrap="square" lIns="100584" tIns="45720" rIns="0" bIns="0" anchor="t" upright="1"/>
          <a:lstStyle/>
          <a:p>
            <a:pPr algn="l" rtl="0">
              <a:defRPr sz="1000"/>
            </a:pPr>
            <a:r>
              <a:rPr lang="es-MX" sz="2800" b="0" i="0" u="none" strike="noStrike" baseline="0">
                <a:solidFill>
                  <a:srgbClr val="FFFFFF"/>
                </a:solidFill>
                <a:latin typeface="Webdings"/>
              </a:rPr>
              <a:t>€</a:t>
            </a:r>
          </a:p>
        </xdr:txBody>
      </xdr:sp>
      <xdr:sp macro="" textlink="">
        <xdr:nvSpPr>
          <xdr:cNvPr id="17459" name="Text Box 51"/>
          <xdr:cNvSpPr txBox="1">
            <a:spLocks noChangeArrowheads="1"/>
          </xdr:cNvSpPr>
        </xdr:nvSpPr>
        <xdr:spPr bwMode="auto">
          <a:xfrm>
            <a:off x="1592" y="1004"/>
            <a:ext cx="6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Uniforme</a:t>
            </a:r>
          </a:p>
        </xdr:txBody>
      </xdr:sp>
    </xdr:grpSp>
    <xdr:clientData/>
  </xdr:twoCellAnchor>
  <xdr:twoCellAnchor>
    <xdr:from>
      <xdr:col>33</xdr:col>
      <xdr:colOff>447675</xdr:colOff>
      <xdr:row>28</xdr:row>
      <xdr:rowOff>304800</xdr:rowOff>
    </xdr:from>
    <xdr:to>
      <xdr:col>34</xdr:col>
      <xdr:colOff>161925</xdr:colOff>
      <xdr:row>29</xdr:row>
      <xdr:rowOff>123825</xdr:rowOff>
    </xdr:to>
    <xdr:sp macro="" textlink="">
      <xdr:nvSpPr>
        <xdr:cNvPr id="18010" name="AutoShape 34"/>
        <xdr:cNvSpPr>
          <a:spLocks noChangeArrowheads="1"/>
        </xdr:cNvSpPr>
      </xdr:nvSpPr>
      <xdr:spPr bwMode="auto">
        <a:xfrm rot="2671068">
          <a:off x="17354550" y="1174432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23</xdr:row>
      <xdr:rowOff>104775</xdr:rowOff>
    </xdr:from>
    <xdr:to>
      <xdr:col>3</xdr:col>
      <xdr:colOff>209550</xdr:colOff>
      <xdr:row>23</xdr:row>
      <xdr:rowOff>542925</xdr:rowOff>
    </xdr:to>
    <xdr:sp macro="" textlink="">
      <xdr:nvSpPr>
        <xdr:cNvPr id="18011" name="AutoShape 54"/>
        <xdr:cNvSpPr>
          <a:spLocks noChangeArrowheads="1"/>
        </xdr:cNvSpPr>
      </xdr:nvSpPr>
      <xdr:spPr bwMode="auto">
        <a:xfrm>
          <a:off x="942975" y="102108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22</xdr:row>
      <xdr:rowOff>76200</xdr:rowOff>
    </xdr:from>
    <xdr:to>
      <xdr:col>3</xdr:col>
      <xdr:colOff>219075</xdr:colOff>
      <xdr:row>22</xdr:row>
      <xdr:rowOff>523875</xdr:rowOff>
    </xdr:to>
    <xdr:sp macro="" textlink="">
      <xdr:nvSpPr>
        <xdr:cNvPr id="18012" name="AutoShape 55"/>
        <xdr:cNvSpPr>
          <a:spLocks noChangeArrowheads="1"/>
        </xdr:cNvSpPr>
      </xdr:nvSpPr>
      <xdr:spPr bwMode="auto">
        <a:xfrm>
          <a:off x="971550" y="9372600"/>
          <a:ext cx="438150" cy="44767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3</xdr:col>
      <xdr:colOff>209550</xdr:colOff>
      <xdr:row>14</xdr:row>
      <xdr:rowOff>561975</xdr:rowOff>
    </xdr:to>
    <xdr:sp macro="" textlink="">
      <xdr:nvSpPr>
        <xdr:cNvPr id="18013" name="AutoShape 57"/>
        <xdr:cNvSpPr>
          <a:spLocks noChangeArrowheads="1"/>
        </xdr:cNvSpPr>
      </xdr:nvSpPr>
      <xdr:spPr bwMode="auto">
        <a:xfrm>
          <a:off x="942975" y="41719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35</xdr:col>
      <xdr:colOff>371475</xdr:colOff>
      <xdr:row>124</xdr:row>
      <xdr:rowOff>123825</xdr:rowOff>
    </xdr:from>
    <xdr:to>
      <xdr:col>36</xdr:col>
      <xdr:colOff>581025</xdr:colOff>
      <xdr:row>127</xdr:row>
      <xdr:rowOff>123825</xdr:rowOff>
    </xdr:to>
    <xdr:pic>
      <xdr:nvPicPr>
        <xdr:cNvPr id="1801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2520" r="45450" b="25681"/>
        <a:stretch>
          <a:fillRect/>
        </a:stretch>
      </xdr:blipFill>
      <xdr:spPr bwMode="auto">
        <a:xfrm>
          <a:off x="18326100" y="27327225"/>
          <a:ext cx="971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361950</xdr:colOff>
      <xdr:row>27</xdr:row>
      <xdr:rowOff>19050</xdr:rowOff>
    </xdr:from>
    <xdr:to>
      <xdr:col>29</xdr:col>
      <xdr:colOff>476250</xdr:colOff>
      <xdr:row>28</xdr:row>
      <xdr:rowOff>295275</xdr:rowOff>
    </xdr:to>
    <xdr:pic>
      <xdr:nvPicPr>
        <xdr:cNvPr id="1801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2520" r="45450" b="25681"/>
        <a:stretch>
          <a:fillRect/>
        </a:stretch>
      </xdr:blipFill>
      <xdr:spPr bwMode="auto">
        <a:xfrm>
          <a:off x="14649450" y="11296650"/>
          <a:ext cx="638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304800</xdr:colOff>
      <xdr:row>28</xdr:row>
      <xdr:rowOff>247650</xdr:rowOff>
    </xdr:from>
    <xdr:to>
      <xdr:col>29</xdr:col>
      <xdr:colOff>19050</xdr:colOff>
      <xdr:row>29</xdr:row>
      <xdr:rowOff>66675</xdr:rowOff>
    </xdr:to>
    <xdr:sp macro="" textlink="">
      <xdr:nvSpPr>
        <xdr:cNvPr id="18016" name="AutoShape 65"/>
        <xdr:cNvSpPr>
          <a:spLocks noChangeArrowheads="1"/>
        </xdr:cNvSpPr>
      </xdr:nvSpPr>
      <xdr:spPr bwMode="auto">
        <a:xfrm rot="2671068">
          <a:off x="14592300" y="1168717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6</xdr:col>
      <xdr:colOff>285750</xdr:colOff>
      <xdr:row>5</xdr:row>
      <xdr:rowOff>161925</xdr:rowOff>
    </xdr:to>
    <xdr:pic>
      <xdr:nvPicPr>
        <xdr:cNvPr id="18017" name="Picture 1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85725"/>
          <a:ext cx="1647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438150" y="10487025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120</a:t>
          </a:r>
        </a:p>
      </xdr:txBody>
    </xdr:sp>
    <xdr:clientData/>
  </xdr:twoCellAnchor>
  <xdr:twoCellAnchor>
    <xdr:from>
      <xdr:col>20</xdr:col>
      <xdr:colOff>104775</xdr:colOff>
      <xdr:row>24</xdr:row>
      <xdr:rowOff>76200</xdr:rowOff>
    </xdr:from>
    <xdr:to>
      <xdr:col>20</xdr:col>
      <xdr:colOff>352425</xdr:colOff>
      <xdr:row>25</xdr:row>
      <xdr:rowOff>142875</xdr:rowOff>
    </xdr:to>
    <xdr:sp macro="" textlink="">
      <xdr:nvSpPr>
        <xdr:cNvPr id="19016" name="AutoShape 3"/>
        <xdr:cNvSpPr>
          <a:spLocks noChangeArrowheads="1"/>
        </xdr:cNvSpPr>
      </xdr:nvSpPr>
      <xdr:spPr bwMode="auto">
        <a:xfrm>
          <a:off x="10201275" y="10610850"/>
          <a:ext cx="247650" cy="22860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114300</xdr:colOff>
      <xdr:row>24</xdr:row>
      <xdr:rowOff>47625</xdr:rowOff>
    </xdr:from>
    <xdr:to>
      <xdr:col>23</xdr:col>
      <xdr:colOff>381000</xdr:colOff>
      <xdr:row>25</xdr:row>
      <xdr:rowOff>114300</xdr:rowOff>
    </xdr:to>
    <xdr:sp macro="" textlink="">
      <xdr:nvSpPr>
        <xdr:cNvPr id="19017" name="AutoShape 4"/>
        <xdr:cNvSpPr>
          <a:spLocks noChangeArrowheads="1"/>
        </xdr:cNvSpPr>
      </xdr:nvSpPr>
      <xdr:spPr bwMode="auto">
        <a:xfrm>
          <a:off x="11782425" y="10582275"/>
          <a:ext cx="266700" cy="2286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142875</xdr:colOff>
      <xdr:row>24</xdr:row>
      <xdr:rowOff>66675</xdr:rowOff>
    </xdr:from>
    <xdr:to>
      <xdr:col>26</xdr:col>
      <xdr:colOff>400050</xdr:colOff>
      <xdr:row>25</xdr:row>
      <xdr:rowOff>161925</xdr:rowOff>
    </xdr:to>
    <xdr:sp macro="" textlink="">
      <xdr:nvSpPr>
        <xdr:cNvPr id="19018" name="AutoShape 5"/>
        <xdr:cNvSpPr>
          <a:spLocks noChangeArrowheads="1"/>
        </xdr:cNvSpPr>
      </xdr:nvSpPr>
      <xdr:spPr bwMode="auto">
        <a:xfrm>
          <a:off x="13382625" y="10601325"/>
          <a:ext cx="257175" cy="2571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24</xdr:row>
      <xdr:rowOff>38100</xdr:rowOff>
    </xdr:from>
    <xdr:to>
      <xdr:col>29</xdr:col>
      <xdr:colOff>400050</xdr:colOff>
      <xdr:row>25</xdr:row>
      <xdr:rowOff>133350</xdr:rowOff>
    </xdr:to>
    <xdr:sp macro="" textlink="">
      <xdr:nvSpPr>
        <xdr:cNvPr id="19019" name="AutoShape 6"/>
        <xdr:cNvSpPr>
          <a:spLocks noChangeArrowheads="1"/>
        </xdr:cNvSpPr>
      </xdr:nvSpPr>
      <xdr:spPr bwMode="auto">
        <a:xfrm>
          <a:off x="14973300" y="10572750"/>
          <a:ext cx="238125" cy="257175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104775</xdr:colOff>
      <xdr:row>24</xdr:row>
      <xdr:rowOff>38100</xdr:rowOff>
    </xdr:from>
    <xdr:to>
      <xdr:col>32</xdr:col>
      <xdr:colOff>381000</xdr:colOff>
      <xdr:row>25</xdr:row>
      <xdr:rowOff>114300</xdr:rowOff>
    </xdr:to>
    <xdr:sp macro="" textlink="">
      <xdr:nvSpPr>
        <xdr:cNvPr id="19020" name="AutoShape 7"/>
        <xdr:cNvSpPr>
          <a:spLocks noChangeArrowheads="1"/>
        </xdr:cNvSpPr>
      </xdr:nvSpPr>
      <xdr:spPr bwMode="auto">
        <a:xfrm>
          <a:off x="16487775" y="10572750"/>
          <a:ext cx="276225" cy="238125"/>
        </a:xfrm>
        <a:prstGeom prst="rightArrow">
          <a:avLst>
            <a:gd name="adj1" fmla="val 50000"/>
            <a:gd name="adj2" fmla="val 29000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66675</xdr:colOff>
      <xdr:row>27</xdr:row>
      <xdr:rowOff>0</xdr:rowOff>
    </xdr:from>
    <xdr:to>
      <xdr:col>34</xdr:col>
      <xdr:colOff>504825</xdr:colOff>
      <xdr:row>28</xdr:row>
      <xdr:rowOff>361950</xdr:rowOff>
    </xdr:to>
    <xdr:pic>
      <xdr:nvPicPr>
        <xdr:cNvPr id="19021" name="Barra 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11049000"/>
          <a:ext cx="7248525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pic>
    <xdr:clientData/>
  </xdr:twoCellAnchor>
  <xdr:twoCellAnchor>
    <xdr:from>
      <xdr:col>24</xdr:col>
      <xdr:colOff>85725</xdr:colOff>
      <xdr:row>28</xdr:row>
      <xdr:rowOff>276225</xdr:rowOff>
    </xdr:from>
    <xdr:to>
      <xdr:col>24</xdr:col>
      <xdr:colOff>323850</xdr:colOff>
      <xdr:row>29</xdr:row>
      <xdr:rowOff>95250</xdr:rowOff>
    </xdr:to>
    <xdr:sp macro="" textlink="">
      <xdr:nvSpPr>
        <xdr:cNvPr id="19022" name="AutoShape 10"/>
        <xdr:cNvSpPr>
          <a:spLocks noChangeArrowheads="1"/>
        </xdr:cNvSpPr>
      </xdr:nvSpPr>
      <xdr:spPr bwMode="auto">
        <a:xfrm rot="2671068">
          <a:off x="12277725" y="1148715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76200</xdr:colOff>
      <xdr:row>28</xdr:row>
      <xdr:rowOff>285750</xdr:rowOff>
    </xdr:from>
    <xdr:to>
      <xdr:col>31</xdr:col>
      <xdr:colOff>314325</xdr:colOff>
      <xdr:row>29</xdr:row>
      <xdr:rowOff>104775</xdr:rowOff>
    </xdr:to>
    <xdr:sp macro="" textlink="">
      <xdr:nvSpPr>
        <xdr:cNvPr id="19023" name="AutoShape 11"/>
        <xdr:cNvSpPr>
          <a:spLocks noChangeArrowheads="1"/>
        </xdr:cNvSpPr>
      </xdr:nvSpPr>
      <xdr:spPr bwMode="auto">
        <a:xfrm rot="2671068">
          <a:off x="15935325" y="1149667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209550</xdr:colOff>
      <xdr:row>28</xdr:row>
      <xdr:rowOff>276225</xdr:rowOff>
    </xdr:from>
    <xdr:to>
      <xdr:col>32</xdr:col>
      <xdr:colOff>447675</xdr:colOff>
      <xdr:row>29</xdr:row>
      <xdr:rowOff>95250</xdr:rowOff>
    </xdr:to>
    <xdr:sp macro="" textlink="">
      <xdr:nvSpPr>
        <xdr:cNvPr id="19024" name="AutoShape 15"/>
        <xdr:cNvSpPr>
          <a:spLocks noChangeArrowheads="1"/>
        </xdr:cNvSpPr>
      </xdr:nvSpPr>
      <xdr:spPr bwMode="auto">
        <a:xfrm rot="2671068">
          <a:off x="16592550" y="1148715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11</xdr:row>
      <xdr:rowOff>123825</xdr:rowOff>
    </xdr:from>
    <xdr:to>
      <xdr:col>3</xdr:col>
      <xdr:colOff>209550</xdr:colOff>
      <xdr:row>11</xdr:row>
      <xdr:rowOff>561975</xdr:rowOff>
    </xdr:to>
    <xdr:sp macro="" textlink="">
      <xdr:nvSpPr>
        <xdr:cNvPr id="19025" name="AutoShape 18"/>
        <xdr:cNvSpPr>
          <a:spLocks noChangeArrowheads="1"/>
        </xdr:cNvSpPr>
      </xdr:nvSpPr>
      <xdr:spPr bwMode="auto">
        <a:xfrm>
          <a:off x="942975" y="22574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20</xdr:row>
      <xdr:rowOff>123825</xdr:rowOff>
    </xdr:from>
    <xdr:to>
      <xdr:col>3</xdr:col>
      <xdr:colOff>209550</xdr:colOff>
      <xdr:row>20</xdr:row>
      <xdr:rowOff>561975</xdr:rowOff>
    </xdr:to>
    <xdr:sp macro="" textlink="">
      <xdr:nvSpPr>
        <xdr:cNvPr id="19026" name="AutoShape 21"/>
        <xdr:cNvSpPr>
          <a:spLocks noChangeArrowheads="1"/>
        </xdr:cNvSpPr>
      </xdr:nvSpPr>
      <xdr:spPr bwMode="auto">
        <a:xfrm>
          <a:off x="942975" y="81438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21</xdr:row>
      <xdr:rowOff>123825</xdr:rowOff>
    </xdr:from>
    <xdr:to>
      <xdr:col>3</xdr:col>
      <xdr:colOff>209550</xdr:colOff>
      <xdr:row>21</xdr:row>
      <xdr:rowOff>561975</xdr:rowOff>
    </xdr:to>
    <xdr:sp macro="" textlink="">
      <xdr:nvSpPr>
        <xdr:cNvPr id="19027" name="AutoShape 22"/>
        <xdr:cNvSpPr>
          <a:spLocks noChangeArrowheads="1"/>
        </xdr:cNvSpPr>
      </xdr:nvSpPr>
      <xdr:spPr bwMode="auto">
        <a:xfrm>
          <a:off x="942975" y="87725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19</xdr:row>
      <xdr:rowOff>123825</xdr:rowOff>
    </xdr:from>
    <xdr:to>
      <xdr:col>3</xdr:col>
      <xdr:colOff>190500</xdr:colOff>
      <xdr:row>19</xdr:row>
      <xdr:rowOff>561975</xdr:rowOff>
    </xdr:to>
    <xdr:sp macro="" textlink="">
      <xdr:nvSpPr>
        <xdr:cNvPr id="19028" name="AutoShape 26"/>
        <xdr:cNvSpPr>
          <a:spLocks noChangeArrowheads="1"/>
        </xdr:cNvSpPr>
      </xdr:nvSpPr>
      <xdr:spPr bwMode="auto">
        <a:xfrm>
          <a:off x="923925" y="73533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390525</xdr:colOff>
      <xdr:row>26</xdr:row>
      <xdr:rowOff>152400</xdr:rowOff>
    </xdr:from>
    <xdr:to>
      <xdr:col>34</xdr:col>
      <xdr:colOff>495300</xdr:colOff>
      <xdr:row>28</xdr:row>
      <xdr:rowOff>333375</xdr:rowOff>
    </xdr:to>
    <xdr:grpSp>
      <xdr:nvGrpSpPr>
        <xdr:cNvPr id="19029" name="Group 27"/>
        <xdr:cNvGrpSpPr>
          <a:grpSpLocks/>
        </xdr:cNvGrpSpPr>
      </xdr:nvGrpSpPr>
      <xdr:grpSpPr bwMode="auto">
        <a:xfrm>
          <a:off x="17314655" y="11223487"/>
          <a:ext cx="629341" cy="512279"/>
          <a:chOff x="1592" y="1004"/>
          <a:chExt cx="66" cy="53"/>
        </a:xfrm>
      </xdr:grpSpPr>
      <xdr:sp macro="" textlink="">
        <xdr:nvSpPr>
          <xdr:cNvPr id="18460" name="Text Box 28"/>
          <xdr:cNvSpPr txBox="1">
            <a:spLocks noChangeArrowheads="1"/>
          </xdr:cNvSpPr>
        </xdr:nvSpPr>
        <xdr:spPr bwMode="auto">
          <a:xfrm>
            <a:off x="1594" y="1005"/>
            <a:ext cx="58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  <xdr:txBody>
          <a:bodyPr vertOverflow="clip" wrap="square" lIns="100584" tIns="45720" rIns="0" bIns="0" anchor="t" upright="1"/>
          <a:lstStyle/>
          <a:p>
            <a:pPr algn="l" rtl="0">
              <a:defRPr sz="1000"/>
            </a:pPr>
            <a:r>
              <a:rPr lang="es-MX" sz="2800" b="0" i="0" u="none" strike="noStrike" baseline="0">
                <a:solidFill>
                  <a:srgbClr val="FFFFFF"/>
                </a:solidFill>
                <a:latin typeface="Webdings"/>
              </a:rPr>
              <a:t>€</a:t>
            </a:r>
          </a:p>
        </xdr:txBody>
      </xdr:sp>
      <xdr:sp macro="" textlink="">
        <xdr:nvSpPr>
          <xdr:cNvPr id="18461" name="Text Box 29"/>
          <xdr:cNvSpPr txBox="1">
            <a:spLocks noChangeArrowheads="1"/>
          </xdr:cNvSpPr>
        </xdr:nvSpPr>
        <xdr:spPr bwMode="auto">
          <a:xfrm>
            <a:off x="1592" y="1004"/>
            <a:ext cx="6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Uniforme</a:t>
            </a:r>
          </a:p>
        </xdr:txBody>
      </xdr:sp>
    </xdr:grpSp>
    <xdr:clientData/>
  </xdr:twoCellAnchor>
  <xdr:twoCellAnchor>
    <xdr:from>
      <xdr:col>33</xdr:col>
      <xdr:colOff>447675</xdr:colOff>
      <xdr:row>28</xdr:row>
      <xdr:rowOff>304800</xdr:rowOff>
    </xdr:from>
    <xdr:to>
      <xdr:col>34</xdr:col>
      <xdr:colOff>161925</xdr:colOff>
      <xdr:row>29</xdr:row>
      <xdr:rowOff>123825</xdr:rowOff>
    </xdr:to>
    <xdr:sp macro="" textlink="">
      <xdr:nvSpPr>
        <xdr:cNvPr id="19030" name="AutoShape 13"/>
        <xdr:cNvSpPr>
          <a:spLocks noChangeArrowheads="1"/>
        </xdr:cNvSpPr>
      </xdr:nvSpPr>
      <xdr:spPr bwMode="auto">
        <a:xfrm rot="2671068">
          <a:off x="17354550" y="1151572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18</xdr:row>
      <xdr:rowOff>38100</xdr:rowOff>
    </xdr:from>
    <xdr:to>
      <xdr:col>3</xdr:col>
      <xdr:colOff>228600</xdr:colOff>
      <xdr:row>18</xdr:row>
      <xdr:rowOff>485775</xdr:rowOff>
    </xdr:to>
    <xdr:sp macro="" textlink="">
      <xdr:nvSpPr>
        <xdr:cNvPr id="19031" name="AutoShape 31"/>
        <xdr:cNvSpPr>
          <a:spLocks noChangeArrowheads="1"/>
        </xdr:cNvSpPr>
      </xdr:nvSpPr>
      <xdr:spPr bwMode="auto">
        <a:xfrm>
          <a:off x="981075" y="6638925"/>
          <a:ext cx="438150" cy="44767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304800</xdr:colOff>
      <xdr:row>23</xdr:row>
      <xdr:rowOff>76200</xdr:rowOff>
    </xdr:from>
    <xdr:to>
      <xdr:col>3</xdr:col>
      <xdr:colOff>219075</xdr:colOff>
      <xdr:row>23</xdr:row>
      <xdr:rowOff>523875</xdr:rowOff>
    </xdr:to>
    <xdr:grpSp>
      <xdr:nvGrpSpPr>
        <xdr:cNvPr id="19032" name="Group 33"/>
        <xdr:cNvGrpSpPr>
          <a:grpSpLocks/>
        </xdr:cNvGrpSpPr>
      </xdr:nvGrpSpPr>
      <xdr:grpSpPr bwMode="auto">
        <a:xfrm>
          <a:off x="967409" y="10029135"/>
          <a:ext cx="438840" cy="447675"/>
          <a:chOff x="102" y="301"/>
          <a:chExt cx="46" cy="47"/>
        </a:xfrm>
      </xdr:grpSpPr>
      <xdr:sp macro="" textlink="">
        <xdr:nvSpPr>
          <xdr:cNvPr id="19043" name="AutoShape 34"/>
          <xdr:cNvSpPr>
            <a:spLocks noChangeArrowheads="1"/>
          </xdr:cNvSpPr>
        </xdr:nvSpPr>
        <xdr:spPr bwMode="auto">
          <a:xfrm>
            <a:off x="102" y="301"/>
            <a:ext cx="46" cy="47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9044" name="AutoShape 35"/>
          <xdr:cNvSpPr>
            <a:spLocks noChangeArrowheads="1"/>
          </xdr:cNvSpPr>
        </xdr:nvSpPr>
        <xdr:spPr bwMode="auto">
          <a:xfrm>
            <a:off x="106" y="309"/>
            <a:ext cx="37" cy="35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276225</xdr:colOff>
      <xdr:row>12</xdr:row>
      <xdr:rowOff>123825</xdr:rowOff>
    </xdr:from>
    <xdr:to>
      <xdr:col>3</xdr:col>
      <xdr:colOff>209550</xdr:colOff>
      <xdr:row>12</xdr:row>
      <xdr:rowOff>561975</xdr:rowOff>
    </xdr:to>
    <xdr:sp macro="" textlink="">
      <xdr:nvSpPr>
        <xdr:cNvPr id="19033" name="AutoShape 48"/>
        <xdr:cNvSpPr>
          <a:spLocks noChangeArrowheads="1"/>
        </xdr:cNvSpPr>
      </xdr:nvSpPr>
      <xdr:spPr bwMode="auto">
        <a:xfrm>
          <a:off x="942975" y="29146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15</xdr:row>
      <xdr:rowOff>123825</xdr:rowOff>
    </xdr:from>
    <xdr:to>
      <xdr:col>3</xdr:col>
      <xdr:colOff>209550</xdr:colOff>
      <xdr:row>15</xdr:row>
      <xdr:rowOff>561975</xdr:rowOff>
    </xdr:to>
    <xdr:sp macro="" textlink="">
      <xdr:nvSpPr>
        <xdr:cNvPr id="19034" name="AutoShape 49"/>
        <xdr:cNvSpPr>
          <a:spLocks noChangeArrowheads="1"/>
        </xdr:cNvSpPr>
      </xdr:nvSpPr>
      <xdr:spPr bwMode="auto">
        <a:xfrm>
          <a:off x="942975" y="48387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13</xdr:row>
      <xdr:rowOff>123825</xdr:rowOff>
    </xdr:from>
    <xdr:to>
      <xdr:col>3</xdr:col>
      <xdr:colOff>209550</xdr:colOff>
      <xdr:row>13</xdr:row>
      <xdr:rowOff>561975</xdr:rowOff>
    </xdr:to>
    <xdr:sp macro="" textlink="">
      <xdr:nvSpPr>
        <xdr:cNvPr id="19035" name="AutoShape 50"/>
        <xdr:cNvSpPr>
          <a:spLocks noChangeArrowheads="1"/>
        </xdr:cNvSpPr>
      </xdr:nvSpPr>
      <xdr:spPr bwMode="auto">
        <a:xfrm>
          <a:off x="942975" y="35814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3</xdr:col>
      <xdr:colOff>209550</xdr:colOff>
      <xdr:row>14</xdr:row>
      <xdr:rowOff>561975</xdr:rowOff>
    </xdr:to>
    <xdr:sp macro="" textlink="">
      <xdr:nvSpPr>
        <xdr:cNvPr id="19036" name="AutoShape 51"/>
        <xdr:cNvSpPr>
          <a:spLocks noChangeArrowheads="1"/>
        </xdr:cNvSpPr>
      </xdr:nvSpPr>
      <xdr:spPr bwMode="auto">
        <a:xfrm>
          <a:off x="942975" y="42100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16</xdr:row>
      <xdr:rowOff>123825</xdr:rowOff>
    </xdr:from>
    <xdr:to>
      <xdr:col>3</xdr:col>
      <xdr:colOff>209550</xdr:colOff>
      <xdr:row>16</xdr:row>
      <xdr:rowOff>561975</xdr:rowOff>
    </xdr:to>
    <xdr:sp macro="" textlink="">
      <xdr:nvSpPr>
        <xdr:cNvPr id="19037" name="AutoShape 52"/>
        <xdr:cNvSpPr>
          <a:spLocks noChangeArrowheads="1"/>
        </xdr:cNvSpPr>
      </xdr:nvSpPr>
      <xdr:spPr bwMode="auto">
        <a:xfrm>
          <a:off x="942975" y="54673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17</xdr:row>
      <xdr:rowOff>123825</xdr:rowOff>
    </xdr:from>
    <xdr:to>
      <xdr:col>3</xdr:col>
      <xdr:colOff>209550</xdr:colOff>
      <xdr:row>17</xdr:row>
      <xdr:rowOff>561975</xdr:rowOff>
    </xdr:to>
    <xdr:sp macro="" textlink="">
      <xdr:nvSpPr>
        <xdr:cNvPr id="19038" name="AutoShape 53"/>
        <xdr:cNvSpPr>
          <a:spLocks noChangeArrowheads="1"/>
        </xdr:cNvSpPr>
      </xdr:nvSpPr>
      <xdr:spPr bwMode="auto">
        <a:xfrm>
          <a:off x="942975" y="60960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22</xdr:row>
      <xdr:rowOff>123825</xdr:rowOff>
    </xdr:from>
    <xdr:to>
      <xdr:col>3</xdr:col>
      <xdr:colOff>209550</xdr:colOff>
      <xdr:row>22</xdr:row>
      <xdr:rowOff>561975</xdr:rowOff>
    </xdr:to>
    <xdr:sp macro="" textlink="">
      <xdr:nvSpPr>
        <xdr:cNvPr id="19039" name="AutoShape 54"/>
        <xdr:cNvSpPr>
          <a:spLocks noChangeArrowheads="1"/>
        </xdr:cNvSpPr>
      </xdr:nvSpPr>
      <xdr:spPr bwMode="auto">
        <a:xfrm>
          <a:off x="942975" y="94011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285750</xdr:colOff>
      <xdr:row>28</xdr:row>
      <xdr:rowOff>238125</xdr:rowOff>
    </xdr:from>
    <xdr:to>
      <xdr:col>29</xdr:col>
      <xdr:colOff>0</xdr:colOff>
      <xdr:row>29</xdr:row>
      <xdr:rowOff>57150</xdr:rowOff>
    </xdr:to>
    <xdr:sp macro="" textlink="">
      <xdr:nvSpPr>
        <xdr:cNvPr id="19040" name="AutoShape 67"/>
        <xdr:cNvSpPr>
          <a:spLocks noChangeArrowheads="1"/>
        </xdr:cNvSpPr>
      </xdr:nvSpPr>
      <xdr:spPr bwMode="auto">
        <a:xfrm rot="2671068">
          <a:off x="14573250" y="1144905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361950</xdr:colOff>
      <xdr:row>27</xdr:row>
      <xdr:rowOff>9525</xdr:rowOff>
    </xdr:from>
    <xdr:to>
      <xdr:col>29</xdr:col>
      <xdr:colOff>485775</xdr:colOff>
      <xdr:row>28</xdr:row>
      <xdr:rowOff>295275</xdr:rowOff>
    </xdr:to>
    <xdr:pic>
      <xdr:nvPicPr>
        <xdr:cNvPr id="19041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2520" r="45450" b="25681"/>
        <a:stretch>
          <a:fillRect/>
        </a:stretch>
      </xdr:blipFill>
      <xdr:spPr bwMode="auto">
        <a:xfrm>
          <a:off x="14649450" y="11058525"/>
          <a:ext cx="6477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219075</xdr:colOff>
      <xdr:row>1</xdr:row>
      <xdr:rowOff>0</xdr:rowOff>
    </xdr:from>
    <xdr:to>
      <xdr:col>6</xdr:col>
      <xdr:colOff>295275</xdr:colOff>
      <xdr:row>5</xdr:row>
      <xdr:rowOff>161925</xdr:rowOff>
    </xdr:to>
    <xdr:pic>
      <xdr:nvPicPr>
        <xdr:cNvPr id="19042" name="Picture 1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85725"/>
          <a:ext cx="1647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438150" y="10925175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120</a:t>
          </a:r>
        </a:p>
      </xdr:txBody>
    </xdr:sp>
    <xdr:clientData/>
  </xdr:twoCellAnchor>
  <xdr:twoCellAnchor>
    <xdr:from>
      <xdr:col>20</xdr:col>
      <xdr:colOff>104775</xdr:colOff>
      <xdr:row>24</xdr:row>
      <xdr:rowOff>76200</xdr:rowOff>
    </xdr:from>
    <xdr:to>
      <xdr:col>20</xdr:col>
      <xdr:colOff>352425</xdr:colOff>
      <xdr:row>25</xdr:row>
      <xdr:rowOff>142875</xdr:rowOff>
    </xdr:to>
    <xdr:sp macro="" textlink="">
      <xdr:nvSpPr>
        <xdr:cNvPr id="20172" name="AutoShape 3"/>
        <xdr:cNvSpPr>
          <a:spLocks noChangeArrowheads="1"/>
        </xdr:cNvSpPr>
      </xdr:nvSpPr>
      <xdr:spPr bwMode="auto">
        <a:xfrm>
          <a:off x="10201275" y="11010900"/>
          <a:ext cx="247650" cy="22860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114300</xdr:colOff>
      <xdr:row>24</xdr:row>
      <xdr:rowOff>47625</xdr:rowOff>
    </xdr:from>
    <xdr:to>
      <xdr:col>23</xdr:col>
      <xdr:colOff>381000</xdr:colOff>
      <xdr:row>25</xdr:row>
      <xdr:rowOff>114300</xdr:rowOff>
    </xdr:to>
    <xdr:sp macro="" textlink="">
      <xdr:nvSpPr>
        <xdr:cNvPr id="20173" name="AutoShape 4"/>
        <xdr:cNvSpPr>
          <a:spLocks noChangeArrowheads="1"/>
        </xdr:cNvSpPr>
      </xdr:nvSpPr>
      <xdr:spPr bwMode="auto">
        <a:xfrm>
          <a:off x="11782425" y="10982325"/>
          <a:ext cx="266700" cy="2286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142875</xdr:colOff>
      <xdr:row>24</xdr:row>
      <xdr:rowOff>66675</xdr:rowOff>
    </xdr:from>
    <xdr:to>
      <xdr:col>26</xdr:col>
      <xdr:colOff>400050</xdr:colOff>
      <xdr:row>25</xdr:row>
      <xdr:rowOff>161925</xdr:rowOff>
    </xdr:to>
    <xdr:sp macro="" textlink="">
      <xdr:nvSpPr>
        <xdr:cNvPr id="20174" name="AutoShape 5"/>
        <xdr:cNvSpPr>
          <a:spLocks noChangeArrowheads="1"/>
        </xdr:cNvSpPr>
      </xdr:nvSpPr>
      <xdr:spPr bwMode="auto">
        <a:xfrm>
          <a:off x="13382625" y="11001375"/>
          <a:ext cx="257175" cy="2571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24</xdr:row>
      <xdr:rowOff>38100</xdr:rowOff>
    </xdr:from>
    <xdr:to>
      <xdr:col>29</xdr:col>
      <xdr:colOff>400050</xdr:colOff>
      <xdr:row>25</xdr:row>
      <xdr:rowOff>133350</xdr:rowOff>
    </xdr:to>
    <xdr:sp macro="" textlink="">
      <xdr:nvSpPr>
        <xdr:cNvPr id="20175" name="AutoShape 6"/>
        <xdr:cNvSpPr>
          <a:spLocks noChangeArrowheads="1"/>
        </xdr:cNvSpPr>
      </xdr:nvSpPr>
      <xdr:spPr bwMode="auto">
        <a:xfrm>
          <a:off x="14973300" y="10972800"/>
          <a:ext cx="238125" cy="257175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104775</xdr:colOff>
      <xdr:row>24</xdr:row>
      <xdr:rowOff>38100</xdr:rowOff>
    </xdr:from>
    <xdr:to>
      <xdr:col>32</xdr:col>
      <xdr:colOff>381000</xdr:colOff>
      <xdr:row>25</xdr:row>
      <xdr:rowOff>114300</xdr:rowOff>
    </xdr:to>
    <xdr:sp macro="" textlink="">
      <xdr:nvSpPr>
        <xdr:cNvPr id="20176" name="AutoShape 7"/>
        <xdr:cNvSpPr>
          <a:spLocks noChangeArrowheads="1"/>
        </xdr:cNvSpPr>
      </xdr:nvSpPr>
      <xdr:spPr bwMode="auto">
        <a:xfrm>
          <a:off x="16487775" y="10972800"/>
          <a:ext cx="276225" cy="238125"/>
        </a:xfrm>
        <a:prstGeom prst="rightArrow">
          <a:avLst>
            <a:gd name="adj1" fmla="val 50000"/>
            <a:gd name="adj2" fmla="val 29000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66675</xdr:colOff>
      <xdr:row>27</xdr:row>
      <xdr:rowOff>0</xdr:rowOff>
    </xdr:from>
    <xdr:to>
      <xdr:col>34</xdr:col>
      <xdr:colOff>504825</xdr:colOff>
      <xdr:row>28</xdr:row>
      <xdr:rowOff>361950</xdr:rowOff>
    </xdr:to>
    <xdr:pic>
      <xdr:nvPicPr>
        <xdr:cNvPr id="20177" name="Barra 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11449050"/>
          <a:ext cx="7248525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pic>
    <xdr:clientData/>
  </xdr:twoCellAnchor>
  <xdr:twoCellAnchor>
    <xdr:from>
      <xdr:col>24</xdr:col>
      <xdr:colOff>85725</xdr:colOff>
      <xdr:row>28</xdr:row>
      <xdr:rowOff>276225</xdr:rowOff>
    </xdr:from>
    <xdr:to>
      <xdr:col>24</xdr:col>
      <xdr:colOff>323850</xdr:colOff>
      <xdr:row>29</xdr:row>
      <xdr:rowOff>95250</xdr:rowOff>
    </xdr:to>
    <xdr:sp macro="" textlink="">
      <xdr:nvSpPr>
        <xdr:cNvPr id="20178" name="AutoShape 10"/>
        <xdr:cNvSpPr>
          <a:spLocks noChangeArrowheads="1"/>
        </xdr:cNvSpPr>
      </xdr:nvSpPr>
      <xdr:spPr bwMode="auto">
        <a:xfrm rot="2671068">
          <a:off x="12277725" y="118872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76200</xdr:colOff>
      <xdr:row>28</xdr:row>
      <xdr:rowOff>285750</xdr:rowOff>
    </xdr:from>
    <xdr:to>
      <xdr:col>31</xdr:col>
      <xdr:colOff>314325</xdr:colOff>
      <xdr:row>29</xdr:row>
      <xdr:rowOff>104775</xdr:rowOff>
    </xdr:to>
    <xdr:sp macro="" textlink="">
      <xdr:nvSpPr>
        <xdr:cNvPr id="20179" name="AutoShape 11"/>
        <xdr:cNvSpPr>
          <a:spLocks noChangeArrowheads="1"/>
        </xdr:cNvSpPr>
      </xdr:nvSpPr>
      <xdr:spPr bwMode="auto">
        <a:xfrm rot="2671068">
          <a:off x="15935325" y="1189672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371475</xdr:colOff>
      <xdr:row>27</xdr:row>
      <xdr:rowOff>9525</xdr:rowOff>
    </xdr:from>
    <xdr:to>
      <xdr:col>34</xdr:col>
      <xdr:colOff>400050</xdr:colOff>
      <xdr:row>28</xdr:row>
      <xdr:rowOff>342900</xdr:rowOff>
    </xdr:to>
    <xdr:sp macro="" textlink="">
      <xdr:nvSpPr>
        <xdr:cNvPr id="19468" name="Text Box 12"/>
        <xdr:cNvSpPr txBox="1">
          <a:spLocks noChangeArrowheads="1"/>
        </xdr:cNvSpPr>
      </xdr:nvSpPr>
      <xdr:spPr bwMode="auto">
        <a:xfrm>
          <a:off x="17278350" y="11449050"/>
          <a:ext cx="55245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100584" tIns="45720" rIns="0" bIns="0" anchor="t" upright="1"/>
        <a:lstStyle/>
        <a:p>
          <a:pPr algn="l" rtl="0">
            <a:defRPr sz="1000"/>
          </a:pPr>
          <a:r>
            <a:rPr lang="es-MX" sz="2800" b="0" i="0" u="none" strike="noStrike" baseline="0">
              <a:solidFill>
                <a:srgbClr val="FFFFFF"/>
              </a:solidFill>
              <a:latin typeface="Webdings"/>
            </a:rPr>
            <a:t>€</a:t>
          </a:r>
        </a:p>
      </xdr:txBody>
    </xdr:sp>
    <xdr:clientData/>
  </xdr:twoCellAnchor>
  <xdr:twoCellAnchor>
    <xdr:from>
      <xdr:col>33</xdr:col>
      <xdr:colOff>447675</xdr:colOff>
      <xdr:row>28</xdr:row>
      <xdr:rowOff>304800</xdr:rowOff>
    </xdr:from>
    <xdr:to>
      <xdr:col>34</xdr:col>
      <xdr:colOff>161925</xdr:colOff>
      <xdr:row>29</xdr:row>
      <xdr:rowOff>123825</xdr:rowOff>
    </xdr:to>
    <xdr:sp macro="" textlink="">
      <xdr:nvSpPr>
        <xdr:cNvPr id="20181" name="AutoShape 13"/>
        <xdr:cNvSpPr>
          <a:spLocks noChangeArrowheads="1"/>
        </xdr:cNvSpPr>
      </xdr:nvSpPr>
      <xdr:spPr bwMode="auto">
        <a:xfrm rot="2671068">
          <a:off x="17354550" y="1191577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323850</xdr:colOff>
      <xdr:row>27</xdr:row>
      <xdr:rowOff>0</xdr:rowOff>
    </xdr:from>
    <xdr:to>
      <xdr:col>34</xdr:col>
      <xdr:colOff>428625</xdr:colOff>
      <xdr:row>27</xdr:row>
      <xdr:rowOff>152400</xdr:rowOff>
    </xdr:to>
    <xdr:sp macro="" textlink="">
      <xdr:nvSpPr>
        <xdr:cNvPr id="19470" name="Text Box 14"/>
        <xdr:cNvSpPr txBox="1">
          <a:spLocks noChangeArrowheads="1"/>
        </xdr:cNvSpPr>
      </xdr:nvSpPr>
      <xdr:spPr bwMode="auto">
        <a:xfrm>
          <a:off x="17230725" y="11439525"/>
          <a:ext cx="628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1" i="0" u="none" strike="noStrike" baseline="0">
              <a:solidFill>
                <a:srgbClr val="FFFFFF"/>
              </a:solidFill>
              <a:latin typeface="Arial"/>
              <a:cs typeface="Arial"/>
            </a:rPr>
            <a:t>Uniforme</a:t>
          </a:r>
        </a:p>
      </xdr:txBody>
    </xdr:sp>
    <xdr:clientData/>
  </xdr:twoCellAnchor>
  <xdr:twoCellAnchor>
    <xdr:from>
      <xdr:col>32</xdr:col>
      <xdr:colOff>209550</xdr:colOff>
      <xdr:row>28</xdr:row>
      <xdr:rowOff>276225</xdr:rowOff>
    </xdr:from>
    <xdr:to>
      <xdr:col>32</xdr:col>
      <xdr:colOff>447675</xdr:colOff>
      <xdr:row>29</xdr:row>
      <xdr:rowOff>95250</xdr:rowOff>
    </xdr:to>
    <xdr:sp macro="" textlink="">
      <xdr:nvSpPr>
        <xdr:cNvPr id="20183" name="AutoShape 15"/>
        <xdr:cNvSpPr>
          <a:spLocks noChangeArrowheads="1"/>
        </xdr:cNvSpPr>
      </xdr:nvSpPr>
      <xdr:spPr bwMode="auto">
        <a:xfrm rot="2671068">
          <a:off x="16592550" y="118872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23</xdr:row>
      <xdr:rowOff>123825</xdr:rowOff>
    </xdr:from>
    <xdr:to>
      <xdr:col>3</xdr:col>
      <xdr:colOff>209550</xdr:colOff>
      <xdr:row>23</xdr:row>
      <xdr:rowOff>561975</xdr:rowOff>
    </xdr:to>
    <xdr:sp macro="" textlink="">
      <xdr:nvSpPr>
        <xdr:cNvPr id="20184" name="AutoShape 88"/>
        <xdr:cNvSpPr>
          <a:spLocks noChangeArrowheads="1"/>
        </xdr:cNvSpPr>
      </xdr:nvSpPr>
      <xdr:spPr bwMode="auto">
        <a:xfrm>
          <a:off x="942975" y="104013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22</xdr:row>
      <xdr:rowOff>123825</xdr:rowOff>
    </xdr:from>
    <xdr:to>
      <xdr:col>3</xdr:col>
      <xdr:colOff>209550</xdr:colOff>
      <xdr:row>22</xdr:row>
      <xdr:rowOff>561975</xdr:rowOff>
    </xdr:to>
    <xdr:sp macro="" textlink="">
      <xdr:nvSpPr>
        <xdr:cNvPr id="20185" name="AutoShape 89"/>
        <xdr:cNvSpPr>
          <a:spLocks noChangeArrowheads="1"/>
        </xdr:cNvSpPr>
      </xdr:nvSpPr>
      <xdr:spPr bwMode="auto">
        <a:xfrm>
          <a:off x="942975" y="97440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21</xdr:row>
      <xdr:rowOff>76200</xdr:rowOff>
    </xdr:from>
    <xdr:to>
      <xdr:col>3</xdr:col>
      <xdr:colOff>219075</xdr:colOff>
      <xdr:row>21</xdr:row>
      <xdr:rowOff>523875</xdr:rowOff>
    </xdr:to>
    <xdr:grpSp>
      <xdr:nvGrpSpPr>
        <xdr:cNvPr id="20186" name="Group 93"/>
        <xdr:cNvGrpSpPr>
          <a:grpSpLocks/>
        </xdr:cNvGrpSpPr>
      </xdr:nvGrpSpPr>
      <xdr:grpSpPr bwMode="auto">
        <a:xfrm>
          <a:off x="985157" y="9124950"/>
          <a:ext cx="444954" cy="447675"/>
          <a:chOff x="102" y="301"/>
          <a:chExt cx="46" cy="47"/>
        </a:xfrm>
      </xdr:grpSpPr>
      <xdr:sp macro="" textlink="">
        <xdr:nvSpPr>
          <xdr:cNvPr id="20206" name="AutoShape 94"/>
          <xdr:cNvSpPr>
            <a:spLocks noChangeArrowheads="1"/>
          </xdr:cNvSpPr>
        </xdr:nvSpPr>
        <xdr:spPr bwMode="auto">
          <a:xfrm>
            <a:off x="102" y="301"/>
            <a:ext cx="46" cy="47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207" name="AutoShape 95"/>
          <xdr:cNvSpPr>
            <a:spLocks noChangeArrowheads="1"/>
          </xdr:cNvSpPr>
        </xdr:nvSpPr>
        <xdr:spPr bwMode="auto">
          <a:xfrm>
            <a:off x="106" y="309"/>
            <a:ext cx="37" cy="35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304800</xdr:colOff>
      <xdr:row>20</xdr:row>
      <xdr:rowOff>76200</xdr:rowOff>
    </xdr:from>
    <xdr:to>
      <xdr:col>3</xdr:col>
      <xdr:colOff>219075</xdr:colOff>
      <xdr:row>20</xdr:row>
      <xdr:rowOff>523875</xdr:rowOff>
    </xdr:to>
    <xdr:grpSp>
      <xdr:nvGrpSpPr>
        <xdr:cNvPr id="20187" name="Group 96"/>
        <xdr:cNvGrpSpPr>
          <a:grpSpLocks/>
        </xdr:cNvGrpSpPr>
      </xdr:nvGrpSpPr>
      <xdr:grpSpPr bwMode="auto">
        <a:xfrm>
          <a:off x="985157" y="8471807"/>
          <a:ext cx="444954" cy="447675"/>
          <a:chOff x="102" y="301"/>
          <a:chExt cx="46" cy="47"/>
        </a:xfrm>
      </xdr:grpSpPr>
      <xdr:sp macro="" textlink="">
        <xdr:nvSpPr>
          <xdr:cNvPr id="20204" name="AutoShape 97"/>
          <xdr:cNvSpPr>
            <a:spLocks noChangeArrowheads="1"/>
          </xdr:cNvSpPr>
        </xdr:nvSpPr>
        <xdr:spPr bwMode="auto">
          <a:xfrm>
            <a:off x="102" y="301"/>
            <a:ext cx="46" cy="47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205" name="AutoShape 98"/>
          <xdr:cNvSpPr>
            <a:spLocks noChangeArrowheads="1"/>
          </xdr:cNvSpPr>
        </xdr:nvSpPr>
        <xdr:spPr bwMode="auto">
          <a:xfrm>
            <a:off x="106" y="309"/>
            <a:ext cx="37" cy="35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276225</xdr:colOff>
      <xdr:row>18</xdr:row>
      <xdr:rowOff>123825</xdr:rowOff>
    </xdr:from>
    <xdr:to>
      <xdr:col>3</xdr:col>
      <xdr:colOff>209550</xdr:colOff>
      <xdr:row>18</xdr:row>
      <xdr:rowOff>561975</xdr:rowOff>
    </xdr:to>
    <xdr:sp macro="" textlink="">
      <xdr:nvSpPr>
        <xdr:cNvPr id="20188" name="AutoShape 99"/>
        <xdr:cNvSpPr>
          <a:spLocks noChangeArrowheads="1"/>
        </xdr:cNvSpPr>
      </xdr:nvSpPr>
      <xdr:spPr bwMode="auto">
        <a:xfrm>
          <a:off x="942975" y="71151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15</xdr:row>
      <xdr:rowOff>123825</xdr:rowOff>
    </xdr:from>
    <xdr:to>
      <xdr:col>3</xdr:col>
      <xdr:colOff>209550</xdr:colOff>
      <xdr:row>15</xdr:row>
      <xdr:rowOff>561975</xdr:rowOff>
    </xdr:to>
    <xdr:sp macro="" textlink="">
      <xdr:nvSpPr>
        <xdr:cNvPr id="20189" name="AutoShape 100"/>
        <xdr:cNvSpPr>
          <a:spLocks noChangeArrowheads="1"/>
        </xdr:cNvSpPr>
      </xdr:nvSpPr>
      <xdr:spPr bwMode="auto">
        <a:xfrm>
          <a:off x="942975" y="48863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17</xdr:row>
      <xdr:rowOff>123825</xdr:rowOff>
    </xdr:from>
    <xdr:to>
      <xdr:col>3</xdr:col>
      <xdr:colOff>209550</xdr:colOff>
      <xdr:row>17</xdr:row>
      <xdr:rowOff>561975</xdr:rowOff>
    </xdr:to>
    <xdr:sp macro="" textlink="">
      <xdr:nvSpPr>
        <xdr:cNvPr id="20190" name="AutoShape 101"/>
        <xdr:cNvSpPr>
          <a:spLocks noChangeArrowheads="1"/>
        </xdr:cNvSpPr>
      </xdr:nvSpPr>
      <xdr:spPr bwMode="auto">
        <a:xfrm>
          <a:off x="942975" y="63246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16</xdr:row>
      <xdr:rowOff>123825</xdr:rowOff>
    </xdr:from>
    <xdr:to>
      <xdr:col>3</xdr:col>
      <xdr:colOff>209550</xdr:colOff>
      <xdr:row>16</xdr:row>
      <xdr:rowOff>561975</xdr:rowOff>
    </xdr:to>
    <xdr:sp macro="" textlink="">
      <xdr:nvSpPr>
        <xdr:cNvPr id="20191" name="AutoShape 102"/>
        <xdr:cNvSpPr>
          <a:spLocks noChangeArrowheads="1"/>
        </xdr:cNvSpPr>
      </xdr:nvSpPr>
      <xdr:spPr bwMode="auto">
        <a:xfrm>
          <a:off x="942975" y="55435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11</xdr:row>
      <xdr:rowOff>104775</xdr:rowOff>
    </xdr:from>
    <xdr:to>
      <xdr:col>3</xdr:col>
      <xdr:colOff>219075</xdr:colOff>
      <xdr:row>11</xdr:row>
      <xdr:rowOff>552450</xdr:rowOff>
    </xdr:to>
    <xdr:grpSp>
      <xdr:nvGrpSpPr>
        <xdr:cNvPr id="20192" name="Group 103"/>
        <xdr:cNvGrpSpPr>
          <a:grpSpLocks/>
        </xdr:cNvGrpSpPr>
      </xdr:nvGrpSpPr>
      <xdr:grpSpPr bwMode="auto">
        <a:xfrm>
          <a:off x="985157" y="2268311"/>
          <a:ext cx="444954" cy="447675"/>
          <a:chOff x="102" y="301"/>
          <a:chExt cx="46" cy="47"/>
        </a:xfrm>
      </xdr:grpSpPr>
      <xdr:sp macro="" textlink="">
        <xdr:nvSpPr>
          <xdr:cNvPr id="20202" name="AutoShape 104"/>
          <xdr:cNvSpPr>
            <a:spLocks noChangeArrowheads="1"/>
          </xdr:cNvSpPr>
        </xdr:nvSpPr>
        <xdr:spPr bwMode="auto">
          <a:xfrm>
            <a:off x="102" y="301"/>
            <a:ext cx="46" cy="47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203" name="AutoShape 105"/>
          <xdr:cNvSpPr>
            <a:spLocks noChangeArrowheads="1"/>
          </xdr:cNvSpPr>
        </xdr:nvSpPr>
        <xdr:spPr bwMode="auto">
          <a:xfrm>
            <a:off x="106" y="309"/>
            <a:ext cx="37" cy="35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276225</xdr:colOff>
      <xdr:row>14</xdr:row>
      <xdr:rowOff>123825</xdr:rowOff>
    </xdr:from>
    <xdr:to>
      <xdr:col>3</xdr:col>
      <xdr:colOff>209550</xdr:colOff>
      <xdr:row>14</xdr:row>
      <xdr:rowOff>561975</xdr:rowOff>
    </xdr:to>
    <xdr:sp macro="" textlink="">
      <xdr:nvSpPr>
        <xdr:cNvPr id="20193" name="AutoShape 106"/>
        <xdr:cNvSpPr>
          <a:spLocks noChangeArrowheads="1"/>
        </xdr:cNvSpPr>
      </xdr:nvSpPr>
      <xdr:spPr bwMode="auto">
        <a:xfrm>
          <a:off x="942975" y="42291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12</xdr:row>
      <xdr:rowOff>123825</xdr:rowOff>
    </xdr:from>
    <xdr:to>
      <xdr:col>3</xdr:col>
      <xdr:colOff>209550</xdr:colOff>
      <xdr:row>12</xdr:row>
      <xdr:rowOff>561975</xdr:rowOff>
    </xdr:to>
    <xdr:sp macro="" textlink="">
      <xdr:nvSpPr>
        <xdr:cNvPr id="20194" name="AutoShape 107"/>
        <xdr:cNvSpPr>
          <a:spLocks noChangeArrowheads="1"/>
        </xdr:cNvSpPr>
      </xdr:nvSpPr>
      <xdr:spPr bwMode="auto">
        <a:xfrm>
          <a:off x="942975" y="29146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13</xdr:row>
      <xdr:rowOff>123825</xdr:rowOff>
    </xdr:from>
    <xdr:to>
      <xdr:col>3</xdr:col>
      <xdr:colOff>209550</xdr:colOff>
      <xdr:row>13</xdr:row>
      <xdr:rowOff>561975</xdr:rowOff>
    </xdr:to>
    <xdr:sp macro="" textlink="">
      <xdr:nvSpPr>
        <xdr:cNvPr id="20195" name="AutoShape 108"/>
        <xdr:cNvSpPr>
          <a:spLocks noChangeArrowheads="1"/>
        </xdr:cNvSpPr>
      </xdr:nvSpPr>
      <xdr:spPr bwMode="auto">
        <a:xfrm>
          <a:off x="942975" y="35718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295275</xdr:colOff>
      <xdr:row>19</xdr:row>
      <xdr:rowOff>142875</xdr:rowOff>
    </xdr:from>
    <xdr:to>
      <xdr:col>3</xdr:col>
      <xdr:colOff>209550</xdr:colOff>
      <xdr:row>19</xdr:row>
      <xdr:rowOff>590550</xdr:rowOff>
    </xdr:to>
    <xdr:grpSp>
      <xdr:nvGrpSpPr>
        <xdr:cNvPr id="20196" name="Group 109"/>
        <xdr:cNvGrpSpPr>
          <a:grpSpLocks/>
        </xdr:cNvGrpSpPr>
      </xdr:nvGrpSpPr>
      <xdr:grpSpPr bwMode="auto">
        <a:xfrm>
          <a:off x="975632" y="7885339"/>
          <a:ext cx="444954" cy="447675"/>
          <a:chOff x="102" y="301"/>
          <a:chExt cx="46" cy="47"/>
        </a:xfrm>
      </xdr:grpSpPr>
      <xdr:sp macro="" textlink="">
        <xdr:nvSpPr>
          <xdr:cNvPr id="20200" name="AutoShape 110"/>
          <xdr:cNvSpPr>
            <a:spLocks noChangeArrowheads="1"/>
          </xdr:cNvSpPr>
        </xdr:nvSpPr>
        <xdr:spPr bwMode="auto">
          <a:xfrm>
            <a:off x="102" y="301"/>
            <a:ext cx="46" cy="47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201" name="AutoShape 111"/>
          <xdr:cNvSpPr>
            <a:spLocks noChangeArrowheads="1"/>
          </xdr:cNvSpPr>
        </xdr:nvSpPr>
        <xdr:spPr bwMode="auto">
          <a:xfrm>
            <a:off x="106" y="309"/>
            <a:ext cx="37" cy="35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276225</xdr:colOff>
      <xdr:row>28</xdr:row>
      <xdr:rowOff>285750</xdr:rowOff>
    </xdr:from>
    <xdr:to>
      <xdr:col>28</xdr:col>
      <xdr:colOff>514350</xdr:colOff>
      <xdr:row>29</xdr:row>
      <xdr:rowOff>104775</xdr:rowOff>
    </xdr:to>
    <xdr:sp macro="" textlink="">
      <xdr:nvSpPr>
        <xdr:cNvPr id="20197" name="AutoShape 118"/>
        <xdr:cNvSpPr>
          <a:spLocks noChangeArrowheads="1"/>
        </xdr:cNvSpPr>
      </xdr:nvSpPr>
      <xdr:spPr bwMode="auto">
        <a:xfrm rot="2671068">
          <a:off x="14563725" y="1189672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361950</xdr:colOff>
      <xdr:row>27</xdr:row>
      <xdr:rowOff>0</xdr:rowOff>
    </xdr:from>
    <xdr:to>
      <xdr:col>29</xdr:col>
      <xdr:colOff>409575</xdr:colOff>
      <xdr:row>28</xdr:row>
      <xdr:rowOff>295275</xdr:rowOff>
    </xdr:to>
    <xdr:pic>
      <xdr:nvPicPr>
        <xdr:cNvPr id="20198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2520" r="45450" b="25681"/>
        <a:stretch>
          <a:fillRect/>
        </a:stretch>
      </xdr:blipFill>
      <xdr:spPr bwMode="auto">
        <a:xfrm>
          <a:off x="14649450" y="11449050"/>
          <a:ext cx="571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1</xdr:row>
      <xdr:rowOff>0</xdr:rowOff>
    </xdr:from>
    <xdr:to>
      <xdr:col>6</xdr:col>
      <xdr:colOff>276225</xdr:colOff>
      <xdr:row>5</xdr:row>
      <xdr:rowOff>161925</xdr:rowOff>
    </xdr:to>
    <xdr:pic>
      <xdr:nvPicPr>
        <xdr:cNvPr id="20199" name="Picture 1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85725"/>
          <a:ext cx="16383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16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24577" name="Text Box 1"/>
        <xdr:cNvSpPr txBox="1">
          <a:spLocks noChangeArrowheads="1"/>
        </xdr:cNvSpPr>
      </xdr:nvSpPr>
      <xdr:spPr bwMode="auto">
        <a:xfrm>
          <a:off x="438150" y="544830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120</a:t>
          </a:r>
        </a:p>
      </xdr:txBody>
    </xdr:sp>
    <xdr:clientData/>
  </xdr:twoCellAnchor>
  <xdr:twoCellAnchor>
    <xdr:from>
      <xdr:col>20</xdr:col>
      <xdr:colOff>104775</xdr:colOff>
      <xdr:row>16</xdr:row>
      <xdr:rowOff>76200</xdr:rowOff>
    </xdr:from>
    <xdr:to>
      <xdr:col>20</xdr:col>
      <xdr:colOff>352425</xdr:colOff>
      <xdr:row>17</xdr:row>
      <xdr:rowOff>142875</xdr:rowOff>
    </xdr:to>
    <xdr:sp macro="" textlink="">
      <xdr:nvSpPr>
        <xdr:cNvPr id="25012" name="AutoShape 2"/>
        <xdr:cNvSpPr>
          <a:spLocks noChangeArrowheads="1"/>
        </xdr:cNvSpPr>
      </xdr:nvSpPr>
      <xdr:spPr bwMode="auto">
        <a:xfrm>
          <a:off x="10229850" y="5619750"/>
          <a:ext cx="247650" cy="22860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114300</xdr:colOff>
      <xdr:row>16</xdr:row>
      <xdr:rowOff>47625</xdr:rowOff>
    </xdr:from>
    <xdr:to>
      <xdr:col>23</xdr:col>
      <xdr:colOff>381000</xdr:colOff>
      <xdr:row>17</xdr:row>
      <xdr:rowOff>114300</xdr:rowOff>
    </xdr:to>
    <xdr:sp macro="" textlink="">
      <xdr:nvSpPr>
        <xdr:cNvPr id="25013" name="AutoShape 3"/>
        <xdr:cNvSpPr>
          <a:spLocks noChangeArrowheads="1"/>
        </xdr:cNvSpPr>
      </xdr:nvSpPr>
      <xdr:spPr bwMode="auto">
        <a:xfrm>
          <a:off x="11811000" y="5591175"/>
          <a:ext cx="266700" cy="2286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142875</xdr:colOff>
      <xdr:row>16</xdr:row>
      <xdr:rowOff>66675</xdr:rowOff>
    </xdr:from>
    <xdr:to>
      <xdr:col>26</xdr:col>
      <xdr:colOff>400050</xdr:colOff>
      <xdr:row>17</xdr:row>
      <xdr:rowOff>161925</xdr:rowOff>
    </xdr:to>
    <xdr:sp macro="" textlink="">
      <xdr:nvSpPr>
        <xdr:cNvPr id="25014" name="AutoShape 4"/>
        <xdr:cNvSpPr>
          <a:spLocks noChangeArrowheads="1"/>
        </xdr:cNvSpPr>
      </xdr:nvSpPr>
      <xdr:spPr bwMode="auto">
        <a:xfrm>
          <a:off x="13411200" y="5610225"/>
          <a:ext cx="257175" cy="2571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16</xdr:row>
      <xdr:rowOff>38100</xdr:rowOff>
    </xdr:from>
    <xdr:to>
      <xdr:col>29</xdr:col>
      <xdr:colOff>400050</xdr:colOff>
      <xdr:row>17</xdr:row>
      <xdr:rowOff>133350</xdr:rowOff>
    </xdr:to>
    <xdr:sp macro="" textlink="">
      <xdr:nvSpPr>
        <xdr:cNvPr id="25015" name="AutoShape 5"/>
        <xdr:cNvSpPr>
          <a:spLocks noChangeArrowheads="1"/>
        </xdr:cNvSpPr>
      </xdr:nvSpPr>
      <xdr:spPr bwMode="auto">
        <a:xfrm>
          <a:off x="15001875" y="5581650"/>
          <a:ext cx="238125" cy="257175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104775</xdr:colOff>
      <xdr:row>16</xdr:row>
      <xdr:rowOff>38100</xdr:rowOff>
    </xdr:from>
    <xdr:to>
      <xdr:col>32</xdr:col>
      <xdr:colOff>381000</xdr:colOff>
      <xdr:row>17</xdr:row>
      <xdr:rowOff>114300</xdr:rowOff>
    </xdr:to>
    <xdr:sp macro="" textlink="">
      <xdr:nvSpPr>
        <xdr:cNvPr id="25016" name="AutoShape 6"/>
        <xdr:cNvSpPr>
          <a:spLocks noChangeArrowheads="1"/>
        </xdr:cNvSpPr>
      </xdr:nvSpPr>
      <xdr:spPr bwMode="auto">
        <a:xfrm>
          <a:off x="16563975" y="5581650"/>
          <a:ext cx="276225" cy="238125"/>
        </a:xfrm>
        <a:prstGeom prst="rightArrow">
          <a:avLst>
            <a:gd name="adj1" fmla="val 50000"/>
            <a:gd name="adj2" fmla="val 29000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11</xdr:row>
      <xdr:rowOff>123825</xdr:rowOff>
    </xdr:from>
    <xdr:to>
      <xdr:col>3</xdr:col>
      <xdr:colOff>209550</xdr:colOff>
      <xdr:row>11</xdr:row>
      <xdr:rowOff>561975</xdr:rowOff>
    </xdr:to>
    <xdr:sp macro="" textlink="">
      <xdr:nvSpPr>
        <xdr:cNvPr id="25017" name="AutoShape 14"/>
        <xdr:cNvSpPr>
          <a:spLocks noChangeArrowheads="1"/>
        </xdr:cNvSpPr>
      </xdr:nvSpPr>
      <xdr:spPr bwMode="auto">
        <a:xfrm>
          <a:off x="942975" y="22574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13</xdr:row>
      <xdr:rowOff>123825</xdr:rowOff>
    </xdr:from>
    <xdr:to>
      <xdr:col>3</xdr:col>
      <xdr:colOff>209550</xdr:colOff>
      <xdr:row>13</xdr:row>
      <xdr:rowOff>561975</xdr:rowOff>
    </xdr:to>
    <xdr:sp macro="" textlink="">
      <xdr:nvSpPr>
        <xdr:cNvPr id="25018" name="AutoShape 15"/>
        <xdr:cNvSpPr>
          <a:spLocks noChangeArrowheads="1"/>
        </xdr:cNvSpPr>
      </xdr:nvSpPr>
      <xdr:spPr bwMode="auto">
        <a:xfrm>
          <a:off x="942975" y="37242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3</xdr:col>
      <xdr:colOff>209550</xdr:colOff>
      <xdr:row>14</xdr:row>
      <xdr:rowOff>561975</xdr:rowOff>
    </xdr:to>
    <xdr:sp macro="" textlink="">
      <xdr:nvSpPr>
        <xdr:cNvPr id="25019" name="AutoShape 16"/>
        <xdr:cNvSpPr>
          <a:spLocks noChangeArrowheads="1"/>
        </xdr:cNvSpPr>
      </xdr:nvSpPr>
      <xdr:spPr bwMode="auto">
        <a:xfrm>
          <a:off x="942975" y="44100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266700</xdr:colOff>
      <xdr:row>16</xdr:row>
      <xdr:rowOff>0</xdr:rowOff>
    </xdr:from>
    <xdr:to>
      <xdr:col>3</xdr:col>
      <xdr:colOff>266700</xdr:colOff>
      <xdr:row>16</xdr:row>
      <xdr:rowOff>0</xdr:rowOff>
    </xdr:to>
    <xdr:sp macro="" textlink="">
      <xdr:nvSpPr>
        <xdr:cNvPr id="25020" name="AutoShape 19"/>
        <xdr:cNvSpPr>
          <a:spLocks noChangeArrowheads="1"/>
        </xdr:cNvSpPr>
      </xdr:nvSpPr>
      <xdr:spPr bwMode="auto">
        <a:xfrm>
          <a:off x="933450" y="5543550"/>
          <a:ext cx="5238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12</xdr:row>
      <xdr:rowOff>114300</xdr:rowOff>
    </xdr:from>
    <xdr:to>
      <xdr:col>3</xdr:col>
      <xdr:colOff>209550</xdr:colOff>
      <xdr:row>12</xdr:row>
      <xdr:rowOff>552450</xdr:rowOff>
    </xdr:to>
    <xdr:sp macro="" textlink="">
      <xdr:nvSpPr>
        <xdr:cNvPr id="25021" name="AutoShape 39"/>
        <xdr:cNvSpPr>
          <a:spLocks noChangeArrowheads="1"/>
        </xdr:cNvSpPr>
      </xdr:nvSpPr>
      <xdr:spPr bwMode="auto">
        <a:xfrm>
          <a:off x="942975" y="30480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266700</xdr:colOff>
      <xdr:row>15</xdr:row>
      <xdr:rowOff>152400</xdr:rowOff>
    </xdr:from>
    <xdr:to>
      <xdr:col>3</xdr:col>
      <xdr:colOff>266700</xdr:colOff>
      <xdr:row>15</xdr:row>
      <xdr:rowOff>466725</xdr:rowOff>
    </xdr:to>
    <xdr:sp macro="" textlink="">
      <xdr:nvSpPr>
        <xdr:cNvPr id="25022" name="AutoShape 40"/>
        <xdr:cNvSpPr>
          <a:spLocks noChangeArrowheads="1"/>
        </xdr:cNvSpPr>
      </xdr:nvSpPr>
      <xdr:spPr bwMode="auto">
        <a:xfrm>
          <a:off x="933450" y="5067300"/>
          <a:ext cx="523875" cy="314325"/>
        </a:xfrm>
        <a:prstGeom prst="rightArrow">
          <a:avLst>
            <a:gd name="adj1" fmla="val 50000"/>
            <a:gd name="adj2" fmla="val 41667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66675</xdr:colOff>
      <xdr:row>52</xdr:row>
      <xdr:rowOff>123825</xdr:rowOff>
    </xdr:from>
    <xdr:to>
      <xdr:col>34</xdr:col>
      <xdr:colOff>504825</xdr:colOff>
      <xdr:row>56</xdr:row>
      <xdr:rowOff>0</xdr:rowOff>
    </xdr:to>
    <xdr:pic>
      <xdr:nvPicPr>
        <xdr:cNvPr id="25023" name="Barra 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3925550"/>
          <a:ext cx="729615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pic>
    <xdr:clientData/>
  </xdr:twoCellAnchor>
  <xdr:twoCellAnchor>
    <xdr:from>
      <xdr:col>24</xdr:col>
      <xdr:colOff>85725</xdr:colOff>
      <xdr:row>55</xdr:row>
      <xdr:rowOff>38100</xdr:rowOff>
    </xdr:from>
    <xdr:to>
      <xdr:col>24</xdr:col>
      <xdr:colOff>323850</xdr:colOff>
      <xdr:row>56</xdr:row>
      <xdr:rowOff>76200</xdr:rowOff>
    </xdr:to>
    <xdr:sp macro="" textlink="">
      <xdr:nvSpPr>
        <xdr:cNvPr id="25024" name="AutoShape 49"/>
        <xdr:cNvSpPr>
          <a:spLocks noChangeArrowheads="1"/>
        </xdr:cNvSpPr>
      </xdr:nvSpPr>
      <xdr:spPr bwMode="auto">
        <a:xfrm rot="2671068">
          <a:off x="12306300" y="143256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76200</xdr:colOff>
      <xdr:row>55</xdr:row>
      <xdr:rowOff>85725</xdr:rowOff>
    </xdr:from>
    <xdr:to>
      <xdr:col>31</xdr:col>
      <xdr:colOff>314325</xdr:colOff>
      <xdr:row>56</xdr:row>
      <xdr:rowOff>123825</xdr:rowOff>
    </xdr:to>
    <xdr:sp macro="" textlink="">
      <xdr:nvSpPr>
        <xdr:cNvPr id="25025" name="AutoShape 50"/>
        <xdr:cNvSpPr>
          <a:spLocks noChangeArrowheads="1"/>
        </xdr:cNvSpPr>
      </xdr:nvSpPr>
      <xdr:spPr bwMode="auto">
        <a:xfrm rot="2671068">
          <a:off x="15963900" y="1437322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371475</xdr:colOff>
      <xdr:row>52</xdr:row>
      <xdr:rowOff>133350</xdr:rowOff>
    </xdr:from>
    <xdr:to>
      <xdr:col>34</xdr:col>
      <xdr:colOff>400050</xdr:colOff>
      <xdr:row>55</xdr:row>
      <xdr:rowOff>142875</xdr:rowOff>
    </xdr:to>
    <xdr:sp macro="" textlink="">
      <xdr:nvSpPr>
        <xdr:cNvPr id="24627" name="Text Box 51"/>
        <xdr:cNvSpPr txBox="1">
          <a:spLocks noChangeArrowheads="1"/>
        </xdr:cNvSpPr>
      </xdr:nvSpPr>
      <xdr:spPr bwMode="auto">
        <a:xfrm>
          <a:off x="17354550" y="13839825"/>
          <a:ext cx="55245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100584" tIns="45720" rIns="0" bIns="0" anchor="t" upright="1"/>
        <a:lstStyle/>
        <a:p>
          <a:pPr algn="l" rtl="0">
            <a:defRPr sz="1000"/>
          </a:pPr>
          <a:r>
            <a:rPr lang="es-MX" sz="2800" b="0" i="0" u="none" strike="noStrike" baseline="0">
              <a:solidFill>
                <a:srgbClr val="FFFFFF"/>
              </a:solidFill>
              <a:latin typeface="Webdings"/>
            </a:rPr>
            <a:t>€</a:t>
          </a:r>
        </a:p>
      </xdr:txBody>
    </xdr:sp>
    <xdr:clientData/>
  </xdr:twoCellAnchor>
  <xdr:twoCellAnchor>
    <xdr:from>
      <xdr:col>33</xdr:col>
      <xdr:colOff>447675</xdr:colOff>
      <xdr:row>55</xdr:row>
      <xdr:rowOff>104775</xdr:rowOff>
    </xdr:from>
    <xdr:to>
      <xdr:col>34</xdr:col>
      <xdr:colOff>161925</xdr:colOff>
      <xdr:row>56</xdr:row>
      <xdr:rowOff>142875</xdr:rowOff>
    </xdr:to>
    <xdr:sp macro="" textlink="">
      <xdr:nvSpPr>
        <xdr:cNvPr id="25027" name="AutoShape 52"/>
        <xdr:cNvSpPr>
          <a:spLocks noChangeArrowheads="1"/>
        </xdr:cNvSpPr>
      </xdr:nvSpPr>
      <xdr:spPr bwMode="auto">
        <a:xfrm rot="2671068">
          <a:off x="17430750" y="1439227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352425</xdr:colOff>
      <xdr:row>42</xdr:row>
      <xdr:rowOff>0</xdr:rowOff>
    </xdr:from>
    <xdr:to>
      <xdr:col>34</xdr:col>
      <xdr:colOff>457200</xdr:colOff>
      <xdr:row>42</xdr:row>
      <xdr:rowOff>152400</xdr:rowOff>
    </xdr:to>
    <xdr:sp macro="" textlink="">
      <xdr:nvSpPr>
        <xdr:cNvPr id="24629" name="Text Box 53"/>
        <xdr:cNvSpPr txBox="1">
          <a:spLocks noChangeArrowheads="1"/>
        </xdr:cNvSpPr>
      </xdr:nvSpPr>
      <xdr:spPr bwMode="auto">
        <a:xfrm>
          <a:off x="17335500" y="11858625"/>
          <a:ext cx="628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1" i="0" u="none" strike="noStrike" baseline="0">
              <a:solidFill>
                <a:srgbClr val="FFFFFF"/>
              </a:solidFill>
              <a:latin typeface="Arial"/>
              <a:cs typeface="Arial"/>
            </a:rPr>
            <a:t>Uniforme</a:t>
          </a:r>
        </a:p>
      </xdr:txBody>
    </xdr:sp>
    <xdr:clientData/>
  </xdr:twoCellAnchor>
  <xdr:twoCellAnchor>
    <xdr:from>
      <xdr:col>32</xdr:col>
      <xdr:colOff>209550</xdr:colOff>
      <xdr:row>55</xdr:row>
      <xdr:rowOff>76200</xdr:rowOff>
    </xdr:from>
    <xdr:to>
      <xdr:col>32</xdr:col>
      <xdr:colOff>447675</xdr:colOff>
      <xdr:row>56</xdr:row>
      <xdr:rowOff>114300</xdr:rowOff>
    </xdr:to>
    <xdr:sp macro="" textlink="">
      <xdr:nvSpPr>
        <xdr:cNvPr id="25029" name="AutoShape 54"/>
        <xdr:cNvSpPr>
          <a:spLocks noChangeArrowheads="1"/>
        </xdr:cNvSpPr>
      </xdr:nvSpPr>
      <xdr:spPr bwMode="auto">
        <a:xfrm rot="2671068">
          <a:off x="16668750" y="143637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381000</xdr:colOff>
      <xdr:row>52</xdr:row>
      <xdr:rowOff>133350</xdr:rowOff>
    </xdr:from>
    <xdr:to>
      <xdr:col>29</xdr:col>
      <xdr:colOff>447675</xdr:colOff>
      <xdr:row>55</xdr:row>
      <xdr:rowOff>104775</xdr:rowOff>
    </xdr:to>
    <xdr:pic>
      <xdr:nvPicPr>
        <xdr:cNvPr id="25030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2520" r="45450" b="25681"/>
        <a:stretch>
          <a:fillRect/>
        </a:stretch>
      </xdr:blipFill>
      <xdr:spPr bwMode="auto">
        <a:xfrm>
          <a:off x="14697075" y="13935075"/>
          <a:ext cx="5905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266700</xdr:colOff>
      <xdr:row>55</xdr:row>
      <xdr:rowOff>76200</xdr:rowOff>
    </xdr:from>
    <xdr:to>
      <xdr:col>28</xdr:col>
      <xdr:colOff>504825</xdr:colOff>
      <xdr:row>56</xdr:row>
      <xdr:rowOff>114300</xdr:rowOff>
    </xdr:to>
    <xdr:sp macro="" textlink="">
      <xdr:nvSpPr>
        <xdr:cNvPr id="25031" name="AutoShape 61"/>
        <xdr:cNvSpPr>
          <a:spLocks noChangeArrowheads="1"/>
        </xdr:cNvSpPr>
      </xdr:nvSpPr>
      <xdr:spPr bwMode="auto">
        <a:xfrm rot="2671068">
          <a:off x="14582775" y="143637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381000</xdr:colOff>
      <xdr:row>52</xdr:row>
      <xdr:rowOff>133350</xdr:rowOff>
    </xdr:from>
    <xdr:to>
      <xdr:col>34</xdr:col>
      <xdr:colOff>485775</xdr:colOff>
      <xdr:row>53</xdr:row>
      <xdr:rowOff>123825</xdr:rowOff>
    </xdr:to>
    <xdr:sp macro="" textlink="">
      <xdr:nvSpPr>
        <xdr:cNvPr id="24642" name="Text Box 66"/>
        <xdr:cNvSpPr txBox="1">
          <a:spLocks noChangeArrowheads="1"/>
        </xdr:cNvSpPr>
      </xdr:nvSpPr>
      <xdr:spPr bwMode="auto">
        <a:xfrm>
          <a:off x="17364075" y="13839825"/>
          <a:ext cx="628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1" i="0" u="none" strike="noStrike" baseline="0">
              <a:solidFill>
                <a:srgbClr val="FFFFFF"/>
              </a:solidFill>
              <a:latin typeface="Arial"/>
              <a:cs typeface="Arial"/>
            </a:rPr>
            <a:t>Uniforme</a:t>
          </a:r>
        </a:p>
      </xdr:txBody>
    </xdr:sp>
    <xdr:clientData/>
  </xdr:twoCellAnchor>
  <xdr:twoCellAnchor>
    <xdr:from>
      <xdr:col>3</xdr:col>
      <xdr:colOff>209550</xdr:colOff>
      <xdr:row>1</xdr:row>
      <xdr:rowOff>0</xdr:rowOff>
    </xdr:from>
    <xdr:to>
      <xdr:col>6</xdr:col>
      <xdr:colOff>276225</xdr:colOff>
      <xdr:row>5</xdr:row>
      <xdr:rowOff>161925</xdr:rowOff>
    </xdr:to>
    <xdr:pic>
      <xdr:nvPicPr>
        <xdr:cNvPr id="25033" name="Picture 1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85725"/>
          <a:ext cx="16383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8"/>
  <sheetViews>
    <sheetView tabSelected="1" zoomScale="80" zoomScaleNormal="80" workbookViewId="0">
      <selection activeCell="S32" sqref="S32"/>
    </sheetView>
  </sheetViews>
  <sheetFormatPr defaultColWidth="11.42578125" defaultRowHeight="12.75" x14ac:dyDescent="0.2"/>
  <cols>
    <col min="1" max="1" width="2.140625" style="1" customWidth="1"/>
    <col min="2" max="35" width="7.85546875" style="1" customWidth="1"/>
    <col min="36" max="16384" width="11.42578125" style="1"/>
  </cols>
  <sheetData>
    <row r="1" spans="1:40" ht="6.75" customHeight="1" thickBot="1" x14ac:dyDescent="0.25"/>
    <row r="2" spans="1:40" ht="13.5" customHeight="1" x14ac:dyDescent="0.2">
      <c r="B2" s="112"/>
      <c r="C2" s="103"/>
      <c r="D2" s="103"/>
      <c r="E2" s="103"/>
      <c r="F2" s="103"/>
      <c r="G2" s="103"/>
      <c r="H2" s="103"/>
      <c r="I2" s="103"/>
      <c r="J2" s="119" t="s">
        <v>5</v>
      </c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06" t="s">
        <v>0</v>
      </c>
      <c r="AB2" s="106"/>
      <c r="AC2" s="106"/>
      <c r="AD2" s="106"/>
      <c r="AE2" s="106"/>
      <c r="AF2" s="106"/>
      <c r="AG2" s="106"/>
      <c r="AH2" s="106"/>
      <c r="AI2" s="107"/>
    </row>
    <row r="3" spans="1:40" ht="12.75" customHeight="1" x14ac:dyDescent="0.2">
      <c r="B3" s="113"/>
      <c r="C3" s="114"/>
      <c r="D3" s="114"/>
      <c r="E3" s="114"/>
      <c r="F3" s="114"/>
      <c r="G3" s="114"/>
      <c r="H3" s="114"/>
      <c r="I3" s="115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08"/>
      <c r="AB3" s="108"/>
      <c r="AC3" s="108"/>
      <c r="AD3" s="108"/>
      <c r="AE3" s="108"/>
      <c r="AF3" s="108"/>
      <c r="AG3" s="108"/>
      <c r="AH3" s="108"/>
      <c r="AI3" s="109"/>
    </row>
    <row r="4" spans="1:40" ht="12.75" customHeight="1" x14ac:dyDescent="0.2">
      <c r="B4" s="113"/>
      <c r="C4" s="114"/>
      <c r="D4" s="114"/>
      <c r="E4" s="114"/>
      <c r="F4" s="114"/>
      <c r="G4" s="114"/>
      <c r="H4" s="114"/>
      <c r="I4" s="115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40" ht="12.75" customHeight="1" x14ac:dyDescent="0.2">
      <c r="B5" s="113"/>
      <c r="C5" s="114"/>
      <c r="D5" s="114"/>
      <c r="E5" s="114"/>
      <c r="F5" s="114"/>
      <c r="G5" s="114"/>
      <c r="H5" s="114"/>
      <c r="I5" s="115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08"/>
      <c r="AB5" s="108"/>
      <c r="AC5" s="108"/>
      <c r="AD5" s="108"/>
      <c r="AE5" s="108"/>
      <c r="AF5" s="108"/>
      <c r="AG5" s="108"/>
      <c r="AH5" s="108"/>
      <c r="AI5" s="109"/>
    </row>
    <row r="6" spans="1:40" ht="14.25" customHeight="1" thickBot="1" x14ac:dyDescent="0.25">
      <c r="B6" s="104"/>
      <c r="C6" s="105"/>
      <c r="D6" s="105"/>
      <c r="E6" s="105"/>
      <c r="F6" s="105"/>
      <c r="G6" s="105"/>
      <c r="H6" s="105"/>
      <c r="I6" s="105"/>
      <c r="J6" s="120" t="s">
        <v>101</v>
      </c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10"/>
      <c r="AB6" s="110"/>
      <c r="AC6" s="110"/>
      <c r="AD6" s="110"/>
      <c r="AE6" s="110"/>
      <c r="AF6" s="110"/>
      <c r="AG6" s="110"/>
      <c r="AH6" s="110"/>
      <c r="AI6" s="111"/>
    </row>
    <row r="7" spans="1:40" ht="14.25" customHeight="1" x14ac:dyDescent="0.2">
      <c r="B7" s="102" t="s">
        <v>1</v>
      </c>
      <c r="C7" s="103"/>
      <c r="D7" s="103"/>
      <c r="E7" s="103"/>
      <c r="F7" s="103"/>
      <c r="G7" s="103"/>
      <c r="H7" s="103"/>
      <c r="I7" s="103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1"/>
      <c r="AA7" s="62" t="s">
        <v>2</v>
      </c>
      <c r="AB7" s="39"/>
      <c r="AC7" s="39"/>
      <c r="AD7" s="40"/>
      <c r="AE7" s="116" t="s">
        <v>61</v>
      </c>
      <c r="AF7" s="117"/>
      <c r="AG7" s="117"/>
      <c r="AH7" s="117"/>
      <c r="AI7" s="118"/>
    </row>
    <row r="8" spans="1:40" ht="14.25" customHeight="1" thickBot="1" x14ac:dyDescent="0.25">
      <c r="B8" s="104"/>
      <c r="C8" s="105"/>
      <c r="D8" s="105"/>
      <c r="E8" s="105"/>
      <c r="F8" s="105"/>
      <c r="G8" s="105"/>
      <c r="H8" s="105"/>
      <c r="I8" s="105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1"/>
      <c r="AA8" s="63" t="s">
        <v>3</v>
      </c>
      <c r="AB8" s="41"/>
      <c r="AC8" s="42"/>
      <c r="AD8" s="43"/>
      <c r="AE8" s="122" t="s">
        <v>102</v>
      </c>
      <c r="AF8" s="123"/>
      <c r="AG8" s="123"/>
      <c r="AH8" s="123"/>
      <c r="AI8" s="124"/>
    </row>
    <row r="9" spans="1:40" ht="13.5" thickBot="1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40" ht="27.95" customHeight="1" x14ac:dyDescent="0.2">
      <c r="A10" s="2"/>
      <c r="B10" s="90" t="s">
        <v>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3" t="s">
        <v>88</v>
      </c>
      <c r="P10" s="81"/>
      <c r="Q10" s="96" t="s">
        <v>21</v>
      </c>
      <c r="R10" s="97"/>
      <c r="S10" s="97"/>
      <c r="T10" s="98"/>
      <c r="U10" s="81" t="s">
        <v>7</v>
      </c>
      <c r="V10" s="81"/>
      <c r="W10" s="81"/>
      <c r="X10" s="81"/>
      <c r="Y10" s="81"/>
      <c r="Z10" s="81"/>
      <c r="AA10" s="81" t="s">
        <v>4</v>
      </c>
      <c r="AB10" s="81"/>
      <c r="AC10" s="81"/>
      <c r="AD10" s="81"/>
      <c r="AE10" s="83" t="s">
        <v>18</v>
      </c>
      <c r="AF10" s="83"/>
      <c r="AG10" s="83"/>
      <c r="AH10" s="81" t="s">
        <v>8</v>
      </c>
      <c r="AI10" s="128"/>
    </row>
    <row r="11" spans="1:40" ht="45" customHeight="1" x14ac:dyDescent="0.2">
      <c r="A11" s="2"/>
      <c r="B11" s="45" t="s">
        <v>50</v>
      </c>
      <c r="C11" s="82" t="s">
        <v>14</v>
      </c>
      <c r="D11" s="82"/>
      <c r="E11" s="94" t="s">
        <v>15</v>
      </c>
      <c r="F11" s="95"/>
      <c r="G11" s="91" t="s">
        <v>9</v>
      </c>
      <c r="H11" s="92"/>
      <c r="I11" s="92"/>
      <c r="J11" s="92"/>
      <c r="K11" s="92"/>
      <c r="L11" s="92"/>
      <c r="M11" s="92"/>
      <c r="N11" s="93"/>
      <c r="O11" s="46" t="s">
        <v>89</v>
      </c>
      <c r="P11" s="46" t="s">
        <v>90</v>
      </c>
      <c r="Q11" s="99" t="s">
        <v>62</v>
      </c>
      <c r="R11" s="100"/>
      <c r="S11" s="100"/>
      <c r="T11" s="101"/>
      <c r="U11" s="82" t="s">
        <v>19</v>
      </c>
      <c r="V11" s="82"/>
      <c r="W11" s="82"/>
      <c r="X11" s="82"/>
      <c r="Y11" s="82"/>
      <c r="Z11" s="82"/>
      <c r="AA11" s="82"/>
      <c r="AB11" s="82"/>
      <c r="AC11" s="82"/>
      <c r="AD11" s="82"/>
      <c r="AE11" s="84"/>
      <c r="AF11" s="84"/>
      <c r="AG11" s="84"/>
      <c r="AH11" s="82"/>
      <c r="AI11" s="129"/>
      <c r="AK11" s="4"/>
      <c r="AL11" s="4"/>
      <c r="AM11" s="125"/>
      <c r="AN11" s="125"/>
    </row>
    <row r="12" spans="1:40" ht="49.5" customHeight="1" x14ac:dyDescent="0.2">
      <c r="A12" s="2"/>
      <c r="B12" s="31">
        <v>1</v>
      </c>
      <c r="C12" s="85"/>
      <c r="D12" s="85"/>
      <c r="E12" s="85" t="s">
        <v>51</v>
      </c>
      <c r="F12" s="85"/>
      <c r="G12" s="86" t="s">
        <v>103</v>
      </c>
      <c r="H12" s="87"/>
      <c r="I12" s="87"/>
      <c r="J12" s="87"/>
      <c r="K12" s="87"/>
      <c r="L12" s="87"/>
      <c r="M12" s="87"/>
      <c r="N12" s="88"/>
      <c r="O12" s="17">
        <v>1</v>
      </c>
      <c r="P12" s="20">
        <v>2.5</v>
      </c>
      <c r="Q12" s="69" t="s">
        <v>115</v>
      </c>
      <c r="R12" s="70"/>
      <c r="S12" s="70"/>
      <c r="T12" s="71"/>
      <c r="U12" s="247" t="s">
        <v>118</v>
      </c>
      <c r="V12" s="247"/>
      <c r="W12" s="247"/>
      <c r="X12" s="247"/>
      <c r="Y12" s="247"/>
      <c r="Z12" s="247"/>
      <c r="AA12" s="85"/>
      <c r="AB12" s="85"/>
      <c r="AC12" s="85"/>
      <c r="AD12" s="85"/>
      <c r="AE12" s="89" t="s">
        <v>133</v>
      </c>
      <c r="AF12" s="89"/>
      <c r="AG12" s="89"/>
      <c r="AH12" s="126"/>
      <c r="AI12" s="127"/>
      <c r="AK12" s="4"/>
      <c r="AL12" s="5"/>
      <c r="AM12" s="80"/>
      <c r="AN12" s="80"/>
    </row>
    <row r="13" spans="1:40" ht="49.5" customHeight="1" x14ac:dyDescent="0.2">
      <c r="A13" s="2"/>
      <c r="B13" s="18">
        <v>2</v>
      </c>
      <c r="C13" s="65"/>
      <c r="D13" s="65"/>
      <c r="E13" s="65" t="s">
        <v>51</v>
      </c>
      <c r="F13" s="65"/>
      <c r="G13" s="66" t="s">
        <v>104</v>
      </c>
      <c r="H13" s="67"/>
      <c r="I13" s="67"/>
      <c r="J13" s="67"/>
      <c r="K13" s="67"/>
      <c r="L13" s="67"/>
      <c r="M13" s="67"/>
      <c r="N13" s="68"/>
      <c r="O13" s="19">
        <v>2</v>
      </c>
      <c r="P13" s="21">
        <v>4</v>
      </c>
      <c r="Q13" s="69" t="s">
        <v>116</v>
      </c>
      <c r="R13" s="70"/>
      <c r="S13" s="70"/>
      <c r="T13" s="71"/>
      <c r="U13" s="248" t="s">
        <v>141</v>
      </c>
      <c r="V13" s="248"/>
      <c r="W13" s="248"/>
      <c r="X13" s="248"/>
      <c r="Y13" s="248"/>
      <c r="Z13" s="248"/>
      <c r="AA13" s="65"/>
      <c r="AB13" s="65"/>
      <c r="AC13" s="65"/>
      <c r="AD13" s="65"/>
      <c r="AE13" s="73"/>
      <c r="AF13" s="73"/>
      <c r="AG13" s="73"/>
      <c r="AH13" s="74" t="s">
        <v>134</v>
      </c>
      <c r="AI13" s="75"/>
      <c r="AK13" s="4"/>
      <c r="AL13" s="5"/>
      <c r="AM13" s="3"/>
      <c r="AN13" s="3"/>
    </row>
    <row r="14" spans="1:40" ht="49.5" customHeight="1" x14ac:dyDescent="0.2">
      <c r="A14" s="2"/>
      <c r="B14" s="18">
        <v>3</v>
      </c>
      <c r="C14" s="65"/>
      <c r="D14" s="65"/>
      <c r="E14" s="65" t="s">
        <v>51</v>
      </c>
      <c r="F14" s="65"/>
      <c r="G14" s="66" t="s">
        <v>105</v>
      </c>
      <c r="H14" s="67"/>
      <c r="I14" s="67"/>
      <c r="J14" s="67"/>
      <c r="K14" s="67"/>
      <c r="L14" s="67"/>
      <c r="M14" s="67"/>
      <c r="N14" s="68"/>
      <c r="O14" s="19">
        <v>1.5</v>
      </c>
      <c r="P14" s="21">
        <v>3</v>
      </c>
      <c r="Q14" s="69" t="s">
        <v>116</v>
      </c>
      <c r="R14" s="70"/>
      <c r="S14" s="70"/>
      <c r="T14" s="71"/>
      <c r="U14" s="248" t="s">
        <v>142</v>
      </c>
      <c r="V14" s="248"/>
      <c r="W14" s="248"/>
      <c r="X14" s="248"/>
      <c r="Y14" s="248"/>
      <c r="Z14" s="248"/>
      <c r="AA14" s="65" t="s">
        <v>127</v>
      </c>
      <c r="AB14" s="65"/>
      <c r="AC14" s="65"/>
      <c r="AD14" s="65"/>
      <c r="AE14" s="73"/>
      <c r="AF14" s="73"/>
      <c r="AG14" s="73"/>
      <c r="AH14" s="74" t="s">
        <v>134</v>
      </c>
      <c r="AI14" s="75"/>
      <c r="AK14" s="4"/>
      <c r="AL14" s="5"/>
      <c r="AM14" s="3"/>
      <c r="AN14" s="3"/>
    </row>
    <row r="15" spans="1:40" ht="49.5" customHeight="1" x14ac:dyDescent="0.2">
      <c r="A15" s="2"/>
      <c r="B15" s="18">
        <v>4</v>
      </c>
      <c r="C15" s="65"/>
      <c r="D15" s="65"/>
      <c r="E15" s="65" t="s">
        <v>51</v>
      </c>
      <c r="F15" s="65"/>
      <c r="G15" s="66" t="s">
        <v>106</v>
      </c>
      <c r="H15" s="67"/>
      <c r="I15" s="67"/>
      <c r="J15" s="67"/>
      <c r="K15" s="67"/>
      <c r="L15" s="67"/>
      <c r="M15" s="67"/>
      <c r="N15" s="68"/>
      <c r="O15" s="19">
        <v>0.5</v>
      </c>
      <c r="P15" s="21">
        <v>1</v>
      </c>
      <c r="Q15" s="69" t="s">
        <v>116</v>
      </c>
      <c r="R15" s="70"/>
      <c r="S15" s="70"/>
      <c r="T15" s="71"/>
      <c r="U15" s="248" t="s">
        <v>119</v>
      </c>
      <c r="V15" s="248"/>
      <c r="W15" s="248"/>
      <c r="X15" s="248"/>
      <c r="Y15" s="248"/>
      <c r="Z15" s="248"/>
      <c r="AA15" s="65"/>
      <c r="AB15" s="65"/>
      <c r="AC15" s="65"/>
      <c r="AD15" s="65"/>
      <c r="AE15" s="73"/>
      <c r="AF15" s="73"/>
      <c r="AG15" s="73"/>
      <c r="AH15" s="74" t="s">
        <v>135</v>
      </c>
      <c r="AI15" s="75"/>
      <c r="AK15" s="4"/>
      <c r="AL15" s="5"/>
      <c r="AM15" s="3"/>
      <c r="AN15" s="3"/>
    </row>
    <row r="16" spans="1:40" ht="49.5" customHeight="1" x14ac:dyDescent="0.2">
      <c r="A16" s="2"/>
      <c r="B16" s="18">
        <v>5</v>
      </c>
      <c r="C16" s="65"/>
      <c r="D16" s="65"/>
      <c r="E16" s="65" t="s">
        <v>51</v>
      </c>
      <c r="F16" s="65"/>
      <c r="G16" s="66" t="s">
        <v>107</v>
      </c>
      <c r="H16" s="67"/>
      <c r="I16" s="67"/>
      <c r="J16" s="67"/>
      <c r="K16" s="67"/>
      <c r="L16" s="67"/>
      <c r="M16" s="67"/>
      <c r="N16" s="68"/>
      <c r="O16" s="19">
        <v>1</v>
      </c>
      <c r="P16" s="21">
        <v>2</v>
      </c>
      <c r="Q16" s="69" t="s">
        <v>115</v>
      </c>
      <c r="R16" s="70"/>
      <c r="S16" s="70"/>
      <c r="T16" s="71"/>
      <c r="U16" s="248" t="s">
        <v>120</v>
      </c>
      <c r="V16" s="248"/>
      <c r="W16" s="248"/>
      <c r="X16" s="248"/>
      <c r="Y16" s="248"/>
      <c r="Z16" s="248"/>
      <c r="AA16" s="65"/>
      <c r="AB16" s="65"/>
      <c r="AC16" s="65"/>
      <c r="AD16" s="65"/>
      <c r="AE16" s="73"/>
      <c r="AF16" s="73"/>
      <c r="AG16" s="73"/>
      <c r="AH16" s="74" t="s">
        <v>135</v>
      </c>
      <c r="AI16" s="75"/>
      <c r="AK16" s="4"/>
      <c r="AL16" s="5"/>
      <c r="AM16" s="80"/>
      <c r="AN16" s="80"/>
    </row>
    <row r="17" spans="1:56" ht="49.5" customHeight="1" x14ac:dyDescent="0.2">
      <c r="A17" s="2"/>
      <c r="B17" s="18">
        <v>6</v>
      </c>
      <c r="C17" s="65"/>
      <c r="D17" s="65"/>
      <c r="E17" s="65" t="s">
        <v>51</v>
      </c>
      <c r="F17" s="65"/>
      <c r="G17" s="66" t="s">
        <v>108</v>
      </c>
      <c r="H17" s="67"/>
      <c r="I17" s="67"/>
      <c r="J17" s="67"/>
      <c r="K17" s="67"/>
      <c r="L17" s="67"/>
      <c r="M17" s="67"/>
      <c r="N17" s="68"/>
      <c r="O17" s="19">
        <v>1</v>
      </c>
      <c r="P17" s="21">
        <v>2</v>
      </c>
      <c r="Q17" s="69" t="s">
        <v>117</v>
      </c>
      <c r="R17" s="70"/>
      <c r="S17" s="70"/>
      <c r="T17" s="71"/>
      <c r="U17" s="248" t="s">
        <v>121</v>
      </c>
      <c r="V17" s="248"/>
      <c r="W17" s="248"/>
      <c r="X17" s="248"/>
      <c r="Y17" s="248"/>
      <c r="Z17" s="248"/>
      <c r="AA17" s="65"/>
      <c r="AB17" s="65"/>
      <c r="AC17" s="65"/>
      <c r="AD17" s="65"/>
      <c r="AE17" s="73"/>
      <c r="AF17" s="73"/>
      <c r="AG17" s="73"/>
      <c r="AH17" s="74" t="s">
        <v>135</v>
      </c>
      <c r="AI17" s="75"/>
      <c r="AJ17" s="6"/>
      <c r="AK17" s="5"/>
      <c r="AL17" s="5"/>
      <c r="AM17" s="80"/>
      <c r="AN17" s="80"/>
    </row>
    <row r="18" spans="1:56" ht="49.5" customHeight="1" x14ac:dyDescent="0.2">
      <c r="A18" s="2"/>
      <c r="B18" s="18">
        <v>7</v>
      </c>
      <c r="C18" s="65"/>
      <c r="D18" s="65"/>
      <c r="E18" s="65" t="s">
        <v>51</v>
      </c>
      <c r="F18" s="65"/>
      <c r="G18" s="66" t="s">
        <v>109</v>
      </c>
      <c r="H18" s="67"/>
      <c r="I18" s="67"/>
      <c r="J18" s="67"/>
      <c r="K18" s="67"/>
      <c r="L18" s="67"/>
      <c r="M18" s="67"/>
      <c r="N18" s="68"/>
      <c r="O18" s="19">
        <v>2</v>
      </c>
      <c r="P18" s="21">
        <v>5</v>
      </c>
      <c r="Q18" s="69" t="s">
        <v>116</v>
      </c>
      <c r="R18" s="70"/>
      <c r="S18" s="70"/>
      <c r="T18" s="71"/>
      <c r="U18" s="248" t="s">
        <v>122</v>
      </c>
      <c r="V18" s="248"/>
      <c r="W18" s="248"/>
      <c r="X18" s="248"/>
      <c r="Y18" s="248"/>
      <c r="Z18" s="248"/>
      <c r="AA18" s="65" t="s">
        <v>128</v>
      </c>
      <c r="AB18" s="65"/>
      <c r="AC18" s="65"/>
      <c r="AD18" s="65"/>
      <c r="AE18" s="73"/>
      <c r="AF18" s="73"/>
      <c r="AG18" s="73"/>
      <c r="AH18" s="74" t="s">
        <v>135</v>
      </c>
      <c r="AI18" s="75"/>
      <c r="AJ18" s="6"/>
      <c r="AK18"/>
      <c r="AL18" s="5"/>
      <c r="AM18" s="80"/>
      <c r="AN18" s="80"/>
    </row>
    <row r="19" spans="1:56" ht="49.5" customHeight="1" x14ac:dyDescent="0.2">
      <c r="A19" s="2"/>
      <c r="B19" s="18">
        <v>8</v>
      </c>
      <c r="C19" s="65"/>
      <c r="D19" s="65"/>
      <c r="E19" s="65" t="s">
        <v>51</v>
      </c>
      <c r="F19" s="65"/>
      <c r="G19" s="66" t="s">
        <v>110</v>
      </c>
      <c r="H19" s="67"/>
      <c r="I19" s="67"/>
      <c r="J19" s="67"/>
      <c r="K19" s="67"/>
      <c r="L19" s="67"/>
      <c r="M19" s="67"/>
      <c r="N19" s="68"/>
      <c r="O19" s="19">
        <v>2</v>
      </c>
      <c r="P19" s="21">
        <v>6</v>
      </c>
      <c r="Q19" s="69" t="s">
        <v>87</v>
      </c>
      <c r="R19" s="70"/>
      <c r="S19" s="70"/>
      <c r="T19" s="71"/>
      <c r="U19" s="248" t="s">
        <v>123</v>
      </c>
      <c r="V19" s="248"/>
      <c r="W19" s="248"/>
      <c r="X19" s="248"/>
      <c r="Y19" s="248"/>
      <c r="Z19" s="248"/>
      <c r="AA19" s="65"/>
      <c r="AB19" s="65"/>
      <c r="AC19" s="65"/>
      <c r="AD19" s="65"/>
      <c r="AE19" s="73"/>
      <c r="AF19" s="73"/>
      <c r="AG19" s="73"/>
      <c r="AH19" s="74" t="s">
        <v>136</v>
      </c>
      <c r="AI19" s="75"/>
      <c r="AJ19" s="6"/>
      <c r="AK19" s="7"/>
      <c r="AL19" s="5"/>
      <c r="AM19" s="80"/>
      <c r="AN19" s="80"/>
    </row>
    <row r="20" spans="1:56" ht="49.5" customHeight="1" x14ac:dyDescent="0.2">
      <c r="A20" s="2"/>
      <c r="B20" s="18">
        <v>9</v>
      </c>
      <c r="C20" s="65"/>
      <c r="D20" s="65"/>
      <c r="E20" s="65" t="s">
        <v>51</v>
      </c>
      <c r="F20" s="65"/>
      <c r="G20" s="66" t="s">
        <v>111</v>
      </c>
      <c r="H20" s="67"/>
      <c r="I20" s="67"/>
      <c r="J20" s="67"/>
      <c r="K20" s="67"/>
      <c r="L20" s="67"/>
      <c r="M20" s="67"/>
      <c r="N20" s="68"/>
      <c r="O20" s="19">
        <v>0.5</v>
      </c>
      <c r="P20" s="21">
        <v>2.5</v>
      </c>
      <c r="Q20" s="69" t="s">
        <v>87</v>
      </c>
      <c r="R20" s="70"/>
      <c r="S20" s="70"/>
      <c r="T20" s="71"/>
      <c r="U20" s="248" t="s">
        <v>122</v>
      </c>
      <c r="V20" s="248"/>
      <c r="W20" s="248"/>
      <c r="X20" s="248"/>
      <c r="Y20" s="248"/>
      <c r="Z20" s="248"/>
      <c r="AA20" s="65" t="s">
        <v>129</v>
      </c>
      <c r="AB20" s="65"/>
      <c r="AC20" s="65"/>
      <c r="AD20" s="65"/>
      <c r="AE20" s="73"/>
      <c r="AF20" s="73"/>
      <c r="AG20" s="73"/>
      <c r="AH20" s="74" t="s">
        <v>135</v>
      </c>
      <c r="AI20" s="75"/>
      <c r="AJ20" s="6"/>
      <c r="AK20" s="5"/>
      <c r="AL20" s="5"/>
      <c r="AM20" s="80"/>
      <c r="AN20" s="80"/>
    </row>
    <row r="21" spans="1:56" ht="49.5" customHeight="1" x14ac:dyDescent="0.2">
      <c r="A21" s="2"/>
      <c r="B21" s="18">
        <v>10</v>
      </c>
      <c r="C21" s="65"/>
      <c r="D21" s="65"/>
      <c r="E21" s="65" t="s">
        <v>51</v>
      </c>
      <c r="F21" s="65"/>
      <c r="G21" s="66" t="s">
        <v>112</v>
      </c>
      <c r="H21" s="67"/>
      <c r="I21" s="67"/>
      <c r="J21" s="67"/>
      <c r="K21" s="67"/>
      <c r="L21" s="67"/>
      <c r="M21" s="67"/>
      <c r="N21" s="68"/>
      <c r="O21" s="19">
        <v>1.5</v>
      </c>
      <c r="P21" s="21">
        <v>2.5</v>
      </c>
      <c r="Q21" s="69" t="s">
        <v>87</v>
      </c>
      <c r="R21" s="70"/>
      <c r="S21" s="70"/>
      <c r="T21" s="71"/>
      <c r="U21" s="248" t="s">
        <v>124</v>
      </c>
      <c r="V21" s="248"/>
      <c r="W21" s="248"/>
      <c r="X21" s="248"/>
      <c r="Y21" s="248"/>
      <c r="Z21" s="248"/>
      <c r="AA21" s="65" t="s">
        <v>130</v>
      </c>
      <c r="AB21" s="65"/>
      <c r="AC21" s="65"/>
      <c r="AD21" s="65"/>
      <c r="AE21" s="73"/>
      <c r="AF21" s="73"/>
      <c r="AG21" s="73"/>
      <c r="AH21" s="74" t="s">
        <v>145</v>
      </c>
      <c r="AI21" s="75"/>
      <c r="AJ21" s="6"/>
      <c r="AK21" s="5"/>
      <c r="AL21" s="5"/>
      <c r="AM21" s="80"/>
      <c r="AN21" s="80"/>
    </row>
    <row r="22" spans="1:56" ht="66.75" customHeight="1" x14ac:dyDescent="0.2">
      <c r="A22" s="2"/>
      <c r="B22" s="18">
        <v>11</v>
      </c>
      <c r="C22" s="65"/>
      <c r="D22" s="65"/>
      <c r="E22" s="65" t="s">
        <v>51</v>
      </c>
      <c r="F22" s="65"/>
      <c r="G22" s="142" t="s">
        <v>140</v>
      </c>
      <c r="H22" s="143"/>
      <c r="I22" s="143"/>
      <c r="J22" s="143"/>
      <c r="K22" s="143"/>
      <c r="L22" s="143"/>
      <c r="M22" s="143"/>
      <c r="N22" s="144"/>
      <c r="O22" s="19">
        <v>2</v>
      </c>
      <c r="P22" s="21">
        <v>4</v>
      </c>
      <c r="Q22" s="69" t="s">
        <v>116</v>
      </c>
      <c r="R22" s="70"/>
      <c r="S22" s="70"/>
      <c r="T22" s="71"/>
      <c r="U22" s="253" t="s">
        <v>125</v>
      </c>
      <c r="V22" s="253"/>
      <c r="W22" s="253"/>
      <c r="X22" s="253"/>
      <c r="Y22" s="253"/>
      <c r="Z22" s="253"/>
      <c r="AA22" s="65" t="s">
        <v>131</v>
      </c>
      <c r="AB22" s="65"/>
      <c r="AC22" s="65"/>
      <c r="AD22" s="65"/>
      <c r="AE22" s="73"/>
      <c r="AF22" s="73"/>
      <c r="AG22" s="73"/>
      <c r="AH22" s="74" t="s">
        <v>137</v>
      </c>
      <c r="AI22" s="75"/>
      <c r="AJ22" s="6"/>
      <c r="AK22" s="5"/>
      <c r="AL22" s="5"/>
      <c r="AM22" s="80"/>
      <c r="AN22" s="80"/>
    </row>
    <row r="23" spans="1:56" ht="63.75" customHeight="1" x14ac:dyDescent="0.2">
      <c r="A23" s="2"/>
      <c r="B23" s="18">
        <v>12</v>
      </c>
      <c r="C23" s="65"/>
      <c r="D23" s="65"/>
      <c r="E23" s="65" t="s">
        <v>51</v>
      </c>
      <c r="F23" s="65"/>
      <c r="G23" s="77" t="s">
        <v>113</v>
      </c>
      <c r="H23" s="78"/>
      <c r="I23" s="78"/>
      <c r="J23" s="78"/>
      <c r="K23" s="78"/>
      <c r="L23" s="78"/>
      <c r="M23" s="78"/>
      <c r="N23" s="79"/>
      <c r="O23" s="32">
        <v>13.5</v>
      </c>
      <c r="P23" s="33">
        <v>18</v>
      </c>
      <c r="Q23" s="69" t="s">
        <v>116</v>
      </c>
      <c r="R23" s="70"/>
      <c r="S23" s="70"/>
      <c r="T23" s="71"/>
      <c r="U23" s="254" t="s">
        <v>143</v>
      </c>
      <c r="V23" s="254"/>
      <c r="W23" s="254"/>
      <c r="X23" s="254"/>
      <c r="Y23" s="254"/>
      <c r="Z23" s="254"/>
      <c r="AA23" s="76" t="s">
        <v>132</v>
      </c>
      <c r="AB23" s="76"/>
      <c r="AC23" s="76"/>
      <c r="AD23" s="76"/>
      <c r="AE23" s="150"/>
      <c r="AF23" s="150"/>
      <c r="AG23" s="150"/>
      <c r="AH23" s="74" t="s">
        <v>146</v>
      </c>
      <c r="AI23" s="75"/>
      <c r="AK23" s="4"/>
      <c r="AL23" s="5"/>
      <c r="AM23" s="80"/>
      <c r="AN23" s="80"/>
    </row>
    <row r="24" spans="1:56" ht="51.75" customHeight="1" x14ac:dyDescent="0.2">
      <c r="A24" s="2"/>
      <c r="B24" s="18">
        <v>13</v>
      </c>
      <c r="C24" s="65"/>
      <c r="D24" s="65"/>
      <c r="E24" s="65" t="s">
        <v>51</v>
      </c>
      <c r="F24" s="65"/>
      <c r="G24" s="66" t="s">
        <v>114</v>
      </c>
      <c r="H24" s="67"/>
      <c r="I24" s="67"/>
      <c r="J24" s="67"/>
      <c r="K24" s="67"/>
      <c r="L24" s="67"/>
      <c r="M24" s="67"/>
      <c r="N24" s="68"/>
      <c r="O24" s="19">
        <v>4</v>
      </c>
      <c r="P24" s="21">
        <v>6</v>
      </c>
      <c r="Q24" s="69" t="s">
        <v>116</v>
      </c>
      <c r="R24" s="70"/>
      <c r="S24" s="70"/>
      <c r="T24" s="71"/>
      <c r="U24" s="249" t="s">
        <v>126</v>
      </c>
      <c r="V24" s="249"/>
      <c r="W24" s="249"/>
      <c r="X24" s="249"/>
      <c r="Y24" s="249"/>
      <c r="Z24" s="249"/>
      <c r="AA24" s="65" t="s">
        <v>144</v>
      </c>
      <c r="AB24" s="65"/>
      <c r="AC24" s="65"/>
      <c r="AD24" s="65"/>
      <c r="AE24" s="73"/>
      <c r="AF24" s="73"/>
      <c r="AG24" s="73"/>
      <c r="AH24" s="151" t="s">
        <v>147</v>
      </c>
      <c r="AI24" s="152"/>
      <c r="AK24" s="4"/>
      <c r="AL24" s="5"/>
      <c r="AM24" s="3"/>
      <c r="AN24" s="3"/>
    </row>
    <row r="25" spans="1:56" x14ac:dyDescent="0.2">
      <c r="B25" s="239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1"/>
      <c r="U25" s="145"/>
      <c r="V25" s="132" t="s">
        <v>10</v>
      </c>
      <c r="W25" s="133"/>
      <c r="X25" s="145"/>
      <c r="Y25" s="132" t="s">
        <v>11</v>
      </c>
      <c r="Z25" s="133"/>
      <c r="AA25" s="136"/>
      <c r="AB25" s="138" t="s">
        <v>138</v>
      </c>
      <c r="AC25" s="139"/>
      <c r="AD25" s="136"/>
      <c r="AE25" s="138" t="s">
        <v>12</v>
      </c>
      <c r="AF25" s="139"/>
      <c r="AG25" s="136"/>
      <c r="AH25" s="138" t="s">
        <v>13</v>
      </c>
      <c r="AI25" s="147"/>
      <c r="AJ25" s="6"/>
      <c r="AK25" s="5"/>
      <c r="AL25" s="5"/>
      <c r="AM25" s="80"/>
      <c r="AN25" s="80"/>
      <c r="AV25" s="14"/>
      <c r="AW25" s="149"/>
      <c r="AX25" s="149"/>
      <c r="AY25" s="15"/>
      <c r="AZ25" s="15"/>
      <c r="BA25" s="15"/>
      <c r="BB25" s="149"/>
      <c r="BC25" s="149"/>
      <c r="BD25" s="149"/>
    </row>
    <row r="26" spans="1:56" ht="15" customHeight="1" thickBot="1" x14ac:dyDescent="0.25">
      <c r="B26" s="242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4"/>
      <c r="U26" s="146"/>
      <c r="V26" s="134"/>
      <c r="W26" s="135"/>
      <c r="X26" s="146"/>
      <c r="Y26" s="134"/>
      <c r="Z26" s="135"/>
      <c r="AA26" s="137"/>
      <c r="AB26" s="140"/>
      <c r="AC26" s="141"/>
      <c r="AD26" s="137"/>
      <c r="AE26" s="140"/>
      <c r="AF26" s="141"/>
      <c r="AG26" s="137"/>
      <c r="AH26" s="140"/>
      <c r="AI26" s="148"/>
      <c r="AJ26" s="6"/>
      <c r="AK26" s="5"/>
      <c r="AL26" s="5"/>
      <c r="AM26" s="80"/>
      <c r="AN26" s="80"/>
      <c r="AV26" s="14"/>
      <c r="AW26" s="149"/>
      <c r="AX26" s="149"/>
      <c r="AY26" s="15"/>
      <c r="AZ26" s="15"/>
      <c r="BA26" s="15"/>
      <c r="BB26" s="149"/>
      <c r="BC26" s="149"/>
      <c r="BD26" s="149"/>
    </row>
    <row r="27" spans="1:56" s="2" customFormat="1" x14ac:dyDescent="0.2">
      <c r="AJ27" s="6"/>
      <c r="AK27" s="5"/>
      <c r="AL27" s="5"/>
      <c r="AM27" s="80"/>
      <c r="AN27" s="80"/>
      <c r="AO27" s="1"/>
      <c r="AP27" s="1"/>
      <c r="AQ27" s="1"/>
      <c r="AR27" s="1"/>
      <c r="AS27" s="1"/>
      <c r="AT27" s="1"/>
      <c r="AU27" s="1"/>
    </row>
    <row r="28" spans="1:56" s="2" customFormat="1" x14ac:dyDescent="0.2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9"/>
      <c r="R28" s="9"/>
      <c r="S28" s="9"/>
      <c r="T28" s="9" t="s">
        <v>139</v>
      </c>
      <c r="U28" s="8"/>
      <c r="V28" s="8"/>
      <c r="AJ28" s="6"/>
    </row>
    <row r="29" spans="1:56" ht="30" customHeight="1" x14ac:dyDescent="0.2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22"/>
      <c r="R29" s="22"/>
      <c r="S29" s="22"/>
      <c r="T29" s="22"/>
      <c r="U29" s="8"/>
      <c r="V29" s="8"/>
      <c r="AJ29" s="6"/>
    </row>
    <row r="30" spans="1:56" x14ac:dyDescent="0.2">
      <c r="V30"/>
      <c r="AA30" s="9"/>
      <c r="AB30" s="9"/>
      <c r="AC30" s="9"/>
    </row>
    <row r="31" spans="1:56" x14ac:dyDescent="0.2">
      <c r="L31" s="2"/>
      <c r="M31" s="2"/>
      <c r="N31" s="2"/>
      <c r="O31" s="2"/>
      <c r="P31" s="2"/>
      <c r="Q31" s="2"/>
      <c r="R31" s="2"/>
      <c r="S31" s="2"/>
      <c r="T31" s="2"/>
      <c r="U31" s="10"/>
    </row>
    <row r="32" spans="1:56" x14ac:dyDescent="0.2"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2:22" x14ac:dyDescent="0.2"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2:22" x14ac:dyDescent="0.2">
      <c r="L34" s="2"/>
      <c r="M34" s="2"/>
      <c r="N34" s="2"/>
      <c r="O34" s="11"/>
      <c r="P34" s="11"/>
      <c r="Q34" s="11"/>
      <c r="R34" s="11"/>
      <c r="S34" s="11"/>
      <c r="T34" s="11"/>
      <c r="U34" s="2"/>
    </row>
    <row r="35" spans="12:22" x14ac:dyDescent="0.2"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2:22" x14ac:dyDescent="0.2">
      <c r="L36" s="2"/>
      <c r="M36" s="2"/>
      <c r="N36" s="12"/>
      <c r="O36" s="2"/>
      <c r="P36" s="2"/>
      <c r="Q36" s="2"/>
      <c r="R36" s="2"/>
      <c r="S36" s="2"/>
      <c r="T36" s="2"/>
      <c r="U36" s="2"/>
      <c r="V36" s="13"/>
    </row>
    <row r="37" spans="12:22" x14ac:dyDescent="0.2">
      <c r="L37" s="2"/>
      <c r="M37" s="2"/>
      <c r="N37" s="11"/>
      <c r="O37" s="2"/>
      <c r="P37" s="2"/>
      <c r="Q37" s="2"/>
      <c r="R37" s="2"/>
      <c r="S37" s="2"/>
      <c r="T37" s="2"/>
      <c r="U37" s="2"/>
    </row>
    <row r="38" spans="12:22" x14ac:dyDescent="0.2">
      <c r="L38" s="2"/>
      <c r="M38" s="2"/>
      <c r="N38" s="11"/>
      <c r="O38" s="2"/>
      <c r="P38" s="2"/>
      <c r="Q38" s="2"/>
      <c r="R38" s="2"/>
      <c r="S38" s="2"/>
      <c r="T38" s="2"/>
      <c r="U38" s="2"/>
    </row>
    <row r="39" spans="12:22" x14ac:dyDescent="0.2">
      <c r="L39" s="2"/>
      <c r="M39" s="2"/>
      <c r="N39" s="11"/>
      <c r="O39" s="2"/>
      <c r="P39" s="2"/>
      <c r="Q39" s="2"/>
      <c r="R39" s="2"/>
      <c r="S39" s="2"/>
      <c r="T39" s="2"/>
      <c r="U39" s="2"/>
    </row>
    <row r="40" spans="12:22" x14ac:dyDescent="0.2">
      <c r="L40" s="2"/>
      <c r="M40" s="2"/>
      <c r="N40" s="10"/>
      <c r="O40" s="2"/>
      <c r="P40" s="2"/>
      <c r="Q40" s="2"/>
      <c r="R40" s="2"/>
      <c r="S40" s="2"/>
      <c r="T40" s="2"/>
      <c r="U40" s="2"/>
    </row>
    <row r="41" spans="12:22" x14ac:dyDescent="0.2">
      <c r="L41" s="2"/>
      <c r="M41" s="2"/>
      <c r="N41" s="2"/>
      <c r="O41" s="2"/>
      <c r="P41" s="2"/>
      <c r="Q41" s="2"/>
      <c r="R41" s="2"/>
      <c r="S41" s="2"/>
      <c r="T41" s="2"/>
      <c r="U41" s="2"/>
    </row>
    <row r="48" spans="12:22" x14ac:dyDescent="0.2">
      <c r="P48"/>
      <c r="Q48"/>
      <c r="R48"/>
      <c r="S48"/>
      <c r="T48"/>
    </row>
  </sheetData>
  <mergeCells count="157">
    <mergeCell ref="B25:T26"/>
    <mergeCell ref="AW25:AX26"/>
    <mergeCell ref="AM25:AN25"/>
    <mergeCell ref="AM26:AN26"/>
    <mergeCell ref="BB25:BD26"/>
    <mergeCell ref="AE22:AG22"/>
    <mergeCell ref="AH22:AI22"/>
    <mergeCell ref="AE23:AG23"/>
    <mergeCell ref="AH23:AI23"/>
    <mergeCell ref="AM23:AN23"/>
    <mergeCell ref="AE24:AG24"/>
    <mergeCell ref="AH24:AI24"/>
    <mergeCell ref="B29:D29"/>
    <mergeCell ref="AM22:AN22"/>
    <mergeCell ref="AE21:AG21"/>
    <mergeCell ref="AH21:AI21"/>
    <mergeCell ref="E22:F22"/>
    <mergeCell ref="G22:N22"/>
    <mergeCell ref="U25:U26"/>
    <mergeCell ref="V25:W26"/>
    <mergeCell ref="X25:X26"/>
    <mergeCell ref="Q21:T21"/>
    <mergeCell ref="Q22:T22"/>
    <mergeCell ref="B28:D28"/>
    <mergeCell ref="C22:D22"/>
    <mergeCell ref="U23:Z23"/>
    <mergeCell ref="AM27:AN27"/>
    <mergeCell ref="AD25:AD26"/>
    <mergeCell ref="AE25:AF26"/>
    <mergeCell ref="AH25:AI26"/>
    <mergeCell ref="AG25:AG26"/>
    <mergeCell ref="AH13:AI13"/>
    <mergeCell ref="AH10:AI11"/>
    <mergeCell ref="AH14:AI14"/>
    <mergeCell ref="M29:P29"/>
    <mergeCell ref="E28:H28"/>
    <mergeCell ref="I28:L28"/>
    <mergeCell ref="M28:P28"/>
    <mergeCell ref="E29:H29"/>
    <mergeCell ref="I29:L29"/>
    <mergeCell ref="U22:Z22"/>
    <mergeCell ref="AA22:AD22"/>
    <mergeCell ref="E21:F21"/>
    <mergeCell ref="G21:N21"/>
    <mergeCell ref="U21:Z21"/>
    <mergeCell ref="Y25:Z26"/>
    <mergeCell ref="AA25:AA26"/>
    <mergeCell ref="AA21:AD21"/>
    <mergeCell ref="Q12:T12"/>
    <mergeCell ref="Q13:T13"/>
    <mergeCell ref="Q19:T19"/>
    <mergeCell ref="Q16:T16"/>
    <mergeCell ref="AE20:AG20"/>
    <mergeCell ref="AA14:AD14"/>
    <mergeCell ref="AB25:AC26"/>
    <mergeCell ref="B7:I8"/>
    <mergeCell ref="AA2:AI6"/>
    <mergeCell ref="B2:I6"/>
    <mergeCell ref="AE7:AI7"/>
    <mergeCell ref="J2:Z5"/>
    <mergeCell ref="J6:Z8"/>
    <mergeCell ref="AE8:AI8"/>
    <mergeCell ref="AM11:AN11"/>
    <mergeCell ref="AM12:AN12"/>
    <mergeCell ref="AH12:AI12"/>
    <mergeCell ref="C13:D13"/>
    <mergeCell ref="E13:F13"/>
    <mergeCell ref="AA10:AD11"/>
    <mergeCell ref="AE10:AG11"/>
    <mergeCell ref="C12:D12"/>
    <mergeCell ref="E12:F12"/>
    <mergeCell ref="G12:N12"/>
    <mergeCell ref="U12:Z12"/>
    <mergeCell ref="AA12:AD12"/>
    <mergeCell ref="AE12:AG12"/>
    <mergeCell ref="B10:N10"/>
    <mergeCell ref="O10:P10"/>
    <mergeCell ref="U10:Z10"/>
    <mergeCell ref="G11:N11"/>
    <mergeCell ref="C11:D11"/>
    <mergeCell ref="E11:F11"/>
    <mergeCell ref="U11:Z11"/>
    <mergeCell ref="Q10:T10"/>
    <mergeCell ref="Q11:T11"/>
    <mergeCell ref="G13:N13"/>
    <mergeCell ref="U13:Z13"/>
    <mergeCell ref="AA13:AD13"/>
    <mergeCell ref="AE13:AG13"/>
    <mergeCell ref="AH18:AI18"/>
    <mergeCell ref="AM21:AN21"/>
    <mergeCell ref="AM20:AN20"/>
    <mergeCell ref="AM19:AN19"/>
    <mergeCell ref="AH16:AI16"/>
    <mergeCell ref="AH17:AI17"/>
    <mergeCell ref="AM16:AN16"/>
    <mergeCell ref="AM17:AN17"/>
    <mergeCell ref="AM18:AN18"/>
    <mergeCell ref="AH20:AI20"/>
    <mergeCell ref="AH19:AI19"/>
    <mergeCell ref="AE14:AG14"/>
    <mergeCell ref="C14:D14"/>
    <mergeCell ref="E14:F14"/>
    <mergeCell ref="G14:N14"/>
    <mergeCell ref="U14:Z14"/>
    <mergeCell ref="Q14:T14"/>
    <mergeCell ref="AA23:AD23"/>
    <mergeCell ref="C23:D23"/>
    <mergeCell ref="E23:F23"/>
    <mergeCell ref="G23:N23"/>
    <mergeCell ref="Q23:T23"/>
    <mergeCell ref="C16:D16"/>
    <mergeCell ref="E16:F16"/>
    <mergeCell ref="G17:N17"/>
    <mergeCell ref="U17:Z17"/>
    <mergeCell ref="AA17:AD17"/>
    <mergeCell ref="Q17:T17"/>
    <mergeCell ref="AA20:AD20"/>
    <mergeCell ref="G18:N18"/>
    <mergeCell ref="U18:Z18"/>
    <mergeCell ref="AA18:AD18"/>
    <mergeCell ref="Q20:T20"/>
    <mergeCell ref="Q18:T18"/>
    <mergeCell ref="C17:D17"/>
    <mergeCell ref="C15:D15"/>
    <mergeCell ref="E15:F15"/>
    <mergeCell ref="G15:N15"/>
    <mergeCell ref="Q15:T15"/>
    <mergeCell ref="U15:Z15"/>
    <mergeCell ref="AA15:AD15"/>
    <mergeCell ref="AE15:AG15"/>
    <mergeCell ref="AH15:AI15"/>
    <mergeCell ref="G16:N16"/>
    <mergeCell ref="U16:Z16"/>
    <mergeCell ref="AA16:AD16"/>
    <mergeCell ref="AE16:AG16"/>
    <mergeCell ref="C24:D24"/>
    <mergeCell ref="E24:F24"/>
    <mergeCell ref="G24:N24"/>
    <mergeCell ref="Q24:T24"/>
    <mergeCell ref="U24:Z24"/>
    <mergeCell ref="AA24:AD24"/>
    <mergeCell ref="AE18:AG18"/>
    <mergeCell ref="AE17:AG17"/>
    <mergeCell ref="C18:D18"/>
    <mergeCell ref="E18:F18"/>
    <mergeCell ref="E20:F20"/>
    <mergeCell ref="U20:Z20"/>
    <mergeCell ref="E17:F17"/>
    <mergeCell ref="C19:D19"/>
    <mergeCell ref="E19:F19"/>
    <mergeCell ref="G19:N19"/>
    <mergeCell ref="U19:Z19"/>
    <mergeCell ref="AA19:AD19"/>
    <mergeCell ref="AE19:AG19"/>
    <mergeCell ref="G20:N20"/>
    <mergeCell ref="C20:D20"/>
    <mergeCell ref="C21:D21"/>
  </mergeCells>
  <phoneticPr fontId="0" type="noConversion"/>
  <printOptions horizontalCentered="1" verticalCentered="1"/>
  <pageMargins left="0.39370078740157483" right="0.39370078740157483" top="0.59055118110236227" bottom="0.59055118110236227" header="0" footer="0"/>
  <pageSetup paperSize="17" scale="77" orientation="landscape" r:id="rId1"/>
  <headerFooter alignWithMargins="0">
    <oddFooter>&amp;LMEJORA DE PROCESOS
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8"/>
  <sheetViews>
    <sheetView zoomScale="69" zoomScaleNormal="69" workbookViewId="0">
      <selection activeCell="AE8" sqref="AE8:AI8"/>
    </sheetView>
  </sheetViews>
  <sheetFormatPr defaultColWidth="11.42578125" defaultRowHeight="12.75" x14ac:dyDescent="0.2"/>
  <cols>
    <col min="1" max="1" width="2.140625" style="1" customWidth="1"/>
    <col min="2" max="35" width="7.85546875" style="1" customWidth="1"/>
    <col min="36" max="16384" width="11.42578125" style="1"/>
  </cols>
  <sheetData>
    <row r="1" spans="1:40" ht="6.75" customHeight="1" thickBot="1" x14ac:dyDescent="0.25"/>
    <row r="2" spans="1:40" ht="13.5" customHeight="1" x14ac:dyDescent="0.2">
      <c r="B2" s="112"/>
      <c r="C2" s="103"/>
      <c r="D2" s="103"/>
      <c r="E2" s="103"/>
      <c r="F2" s="103"/>
      <c r="G2" s="103"/>
      <c r="H2" s="103"/>
      <c r="I2" s="103"/>
      <c r="J2" s="119" t="s">
        <v>5</v>
      </c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06" t="s">
        <v>0</v>
      </c>
      <c r="AB2" s="106"/>
      <c r="AC2" s="106"/>
      <c r="AD2" s="106"/>
      <c r="AE2" s="106"/>
      <c r="AF2" s="106"/>
      <c r="AG2" s="106"/>
      <c r="AH2" s="106"/>
      <c r="AI2" s="107"/>
    </row>
    <row r="3" spans="1:40" ht="12.75" customHeight="1" x14ac:dyDescent="0.2">
      <c r="B3" s="113"/>
      <c r="C3" s="114"/>
      <c r="D3" s="114"/>
      <c r="E3" s="114"/>
      <c r="F3" s="114"/>
      <c r="G3" s="114"/>
      <c r="H3" s="114"/>
      <c r="I3" s="115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08"/>
      <c r="AB3" s="108"/>
      <c r="AC3" s="108"/>
      <c r="AD3" s="108"/>
      <c r="AE3" s="108"/>
      <c r="AF3" s="108"/>
      <c r="AG3" s="108"/>
      <c r="AH3" s="108"/>
      <c r="AI3" s="109"/>
    </row>
    <row r="4" spans="1:40" ht="12.75" customHeight="1" x14ac:dyDescent="0.2">
      <c r="B4" s="113"/>
      <c r="C4" s="114"/>
      <c r="D4" s="114"/>
      <c r="E4" s="114"/>
      <c r="F4" s="114"/>
      <c r="G4" s="114"/>
      <c r="H4" s="114"/>
      <c r="I4" s="115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40" ht="12.75" customHeight="1" x14ac:dyDescent="0.2">
      <c r="B5" s="113"/>
      <c r="C5" s="114"/>
      <c r="D5" s="114"/>
      <c r="E5" s="114"/>
      <c r="F5" s="114"/>
      <c r="G5" s="114"/>
      <c r="H5" s="114"/>
      <c r="I5" s="115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08"/>
      <c r="AB5" s="108"/>
      <c r="AC5" s="108"/>
      <c r="AD5" s="108"/>
      <c r="AE5" s="108"/>
      <c r="AF5" s="108"/>
      <c r="AG5" s="108"/>
      <c r="AH5" s="108"/>
      <c r="AI5" s="109"/>
    </row>
    <row r="6" spans="1:40" ht="13.5" customHeight="1" thickBot="1" x14ac:dyDescent="0.25">
      <c r="B6" s="104"/>
      <c r="C6" s="105"/>
      <c r="D6" s="105"/>
      <c r="E6" s="105"/>
      <c r="F6" s="105"/>
      <c r="G6" s="105"/>
      <c r="H6" s="105"/>
      <c r="I6" s="105"/>
      <c r="J6" s="120" t="s">
        <v>101</v>
      </c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10"/>
      <c r="AB6" s="110"/>
      <c r="AC6" s="110"/>
      <c r="AD6" s="110"/>
      <c r="AE6" s="110"/>
      <c r="AF6" s="110"/>
      <c r="AG6" s="110"/>
      <c r="AH6" s="110"/>
      <c r="AI6" s="111"/>
    </row>
    <row r="7" spans="1:40" ht="14.1" customHeight="1" x14ac:dyDescent="0.2">
      <c r="B7" s="102" t="s">
        <v>1</v>
      </c>
      <c r="C7" s="103"/>
      <c r="D7" s="103"/>
      <c r="E7" s="103"/>
      <c r="F7" s="103"/>
      <c r="G7" s="103"/>
      <c r="H7" s="103"/>
      <c r="I7" s="103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1"/>
      <c r="AA7" s="62" t="s">
        <v>2</v>
      </c>
      <c r="AB7" s="39"/>
      <c r="AC7" s="39"/>
      <c r="AD7" s="40"/>
      <c r="AE7" s="116" t="s">
        <v>61</v>
      </c>
      <c r="AF7" s="117"/>
      <c r="AG7" s="117"/>
      <c r="AH7" s="117"/>
      <c r="AI7" s="118"/>
    </row>
    <row r="8" spans="1:40" ht="14.1" customHeight="1" thickBot="1" x14ac:dyDescent="0.25">
      <c r="B8" s="104"/>
      <c r="C8" s="105"/>
      <c r="D8" s="105"/>
      <c r="E8" s="105"/>
      <c r="F8" s="105"/>
      <c r="G8" s="105"/>
      <c r="H8" s="105"/>
      <c r="I8" s="105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1"/>
      <c r="AA8" s="63" t="s">
        <v>3</v>
      </c>
      <c r="AB8" s="41"/>
      <c r="AC8" s="42"/>
      <c r="AD8" s="43"/>
      <c r="AE8" s="122" t="s">
        <v>252</v>
      </c>
      <c r="AF8" s="123"/>
      <c r="AG8" s="123"/>
      <c r="AH8" s="123"/>
      <c r="AI8" s="124"/>
    </row>
    <row r="9" spans="1:40" ht="13.5" thickBot="1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40" ht="27.95" customHeight="1" x14ac:dyDescent="0.2">
      <c r="A10" s="2"/>
      <c r="B10" s="90" t="s">
        <v>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3" t="s">
        <v>20</v>
      </c>
      <c r="P10" s="81"/>
      <c r="Q10" s="96" t="s">
        <v>21</v>
      </c>
      <c r="R10" s="97"/>
      <c r="S10" s="97"/>
      <c r="T10" s="98"/>
      <c r="U10" s="81" t="s">
        <v>7</v>
      </c>
      <c r="V10" s="81"/>
      <c r="W10" s="81"/>
      <c r="X10" s="81"/>
      <c r="Y10" s="81"/>
      <c r="Z10" s="81"/>
      <c r="AA10" s="81" t="s">
        <v>4</v>
      </c>
      <c r="AB10" s="81"/>
      <c r="AC10" s="81"/>
      <c r="AD10" s="81"/>
      <c r="AE10" s="83" t="s">
        <v>18</v>
      </c>
      <c r="AF10" s="83"/>
      <c r="AG10" s="83"/>
      <c r="AH10" s="81" t="s">
        <v>8</v>
      </c>
      <c r="AI10" s="128"/>
    </row>
    <row r="11" spans="1:40" ht="27.75" customHeight="1" x14ac:dyDescent="0.2">
      <c r="A11" s="2"/>
      <c r="B11" s="45" t="s">
        <v>50</v>
      </c>
      <c r="C11" s="82" t="s">
        <v>14</v>
      </c>
      <c r="D11" s="82"/>
      <c r="E11" s="94" t="s">
        <v>15</v>
      </c>
      <c r="F11" s="95"/>
      <c r="G11" s="91" t="s">
        <v>9</v>
      </c>
      <c r="H11" s="92"/>
      <c r="I11" s="92"/>
      <c r="J11" s="92"/>
      <c r="K11" s="92"/>
      <c r="L11" s="92"/>
      <c r="M11" s="92"/>
      <c r="N11" s="93"/>
      <c r="O11" s="46" t="s">
        <v>16</v>
      </c>
      <c r="P11" s="46" t="s">
        <v>17</v>
      </c>
      <c r="Q11" s="99" t="s">
        <v>62</v>
      </c>
      <c r="R11" s="100"/>
      <c r="S11" s="100"/>
      <c r="T11" s="101"/>
      <c r="U11" s="82" t="s">
        <v>19</v>
      </c>
      <c r="V11" s="82"/>
      <c r="W11" s="82"/>
      <c r="X11" s="82"/>
      <c r="Y11" s="82"/>
      <c r="Z11" s="82"/>
      <c r="AA11" s="82"/>
      <c r="AB11" s="82"/>
      <c r="AC11" s="82"/>
      <c r="AD11" s="82"/>
      <c r="AE11" s="84"/>
      <c r="AF11" s="84"/>
      <c r="AG11" s="84"/>
      <c r="AH11" s="82"/>
      <c r="AI11" s="129"/>
      <c r="AK11" s="4"/>
      <c r="AL11" s="4"/>
      <c r="AM11" s="125"/>
      <c r="AN11" s="125"/>
    </row>
    <row r="12" spans="1:40" ht="51.75" customHeight="1" x14ac:dyDescent="0.2">
      <c r="A12" s="2"/>
      <c r="B12" s="18">
        <v>14</v>
      </c>
      <c r="C12" s="65"/>
      <c r="D12" s="65"/>
      <c r="E12" s="65" t="s">
        <v>51</v>
      </c>
      <c r="F12" s="65"/>
      <c r="G12" s="66" t="s">
        <v>187</v>
      </c>
      <c r="H12" s="67"/>
      <c r="I12" s="67"/>
      <c r="J12" s="67"/>
      <c r="K12" s="67"/>
      <c r="L12" s="67"/>
      <c r="M12" s="67"/>
      <c r="N12" s="68"/>
      <c r="O12" s="19">
        <v>2</v>
      </c>
      <c r="P12" s="21">
        <v>5</v>
      </c>
      <c r="Q12" s="69" t="s">
        <v>160</v>
      </c>
      <c r="R12" s="70"/>
      <c r="S12" s="70"/>
      <c r="T12" s="71"/>
      <c r="U12" s="65" t="s">
        <v>163</v>
      </c>
      <c r="V12" s="65"/>
      <c r="W12" s="65"/>
      <c r="X12" s="65"/>
      <c r="Y12" s="65"/>
      <c r="Z12" s="65"/>
      <c r="AA12" s="65" t="s">
        <v>174</v>
      </c>
      <c r="AB12" s="65"/>
      <c r="AC12" s="65"/>
      <c r="AD12" s="65"/>
      <c r="AE12" s="161" t="s">
        <v>185</v>
      </c>
      <c r="AF12" s="161"/>
      <c r="AG12" s="161"/>
      <c r="AH12" s="74" t="s">
        <v>189</v>
      </c>
      <c r="AI12" s="75"/>
      <c r="AK12" s="4"/>
      <c r="AL12" s="5"/>
      <c r="AM12" s="3"/>
      <c r="AN12" s="3"/>
    </row>
    <row r="13" spans="1:40" ht="52.5" customHeight="1" x14ac:dyDescent="0.2">
      <c r="A13" s="2"/>
      <c r="B13" s="18">
        <v>15</v>
      </c>
      <c r="C13" s="65"/>
      <c r="D13" s="65"/>
      <c r="E13" s="65" t="s">
        <v>51</v>
      </c>
      <c r="F13" s="65"/>
      <c r="G13" s="66" t="s">
        <v>148</v>
      </c>
      <c r="H13" s="67"/>
      <c r="I13" s="67"/>
      <c r="J13" s="67"/>
      <c r="K13" s="67"/>
      <c r="L13" s="67"/>
      <c r="M13" s="67"/>
      <c r="N13" s="68"/>
      <c r="O13" s="19">
        <v>2</v>
      </c>
      <c r="P13" s="21">
        <v>4</v>
      </c>
      <c r="Q13" s="172" t="s">
        <v>161</v>
      </c>
      <c r="R13" s="173"/>
      <c r="S13" s="173"/>
      <c r="T13" s="174"/>
      <c r="U13" s="153" t="s">
        <v>164</v>
      </c>
      <c r="V13" s="154"/>
      <c r="W13" s="154"/>
      <c r="X13" s="154"/>
      <c r="Y13" s="154"/>
      <c r="Z13" s="155"/>
      <c r="AA13" s="153" t="s">
        <v>175</v>
      </c>
      <c r="AB13" s="154"/>
      <c r="AC13" s="154"/>
      <c r="AD13" s="155"/>
      <c r="AE13" s="158" t="s">
        <v>184</v>
      </c>
      <c r="AF13" s="159"/>
      <c r="AG13" s="160"/>
      <c r="AH13" s="74" t="s">
        <v>91</v>
      </c>
      <c r="AI13" s="75"/>
      <c r="AJ13" s="3"/>
    </row>
    <row r="14" spans="1:40" ht="49.5" customHeight="1" x14ac:dyDescent="0.2">
      <c r="A14" s="2"/>
      <c r="B14" s="18">
        <v>16</v>
      </c>
      <c r="C14" s="65"/>
      <c r="D14" s="65"/>
      <c r="E14" s="65" t="s">
        <v>51</v>
      </c>
      <c r="F14" s="65"/>
      <c r="G14" s="66" t="s">
        <v>149</v>
      </c>
      <c r="H14" s="67"/>
      <c r="I14" s="67"/>
      <c r="J14" s="67"/>
      <c r="K14" s="67"/>
      <c r="L14" s="67"/>
      <c r="M14" s="67"/>
      <c r="N14" s="68"/>
      <c r="O14" s="19">
        <v>3</v>
      </c>
      <c r="P14" s="21">
        <v>6</v>
      </c>
      <c r="Q14" s="69" t="s">
        <v>52</v>
      </c>
      <c r="R14" s="70"/>
      <c r="S14" s="70"/>
      <c r="T14" s="71"/>
      <c r="U14" s="153" t="s">
        <v>165</v>
      </c>
      <c r="V14" s="154"/>
      <c r="W14" s="154"/>
      <c r="X14" s="154"/>
      <c r="Y14" s="154"/>
      <c r="Z14" s="155"/>
      <c r="AA14" s="153"/>
      <c r="AB14" s="154"/>
      <c r="AC14" s="154"/>
      <c r="AD14" s="155"/>
      <c r="AE14" s="158"/>
      <c r="AF14" s="159"/>
      <c r="AG14" s="160"/>
      <c r="AH14" s="156" t="s">
        <v>135</v>
      </c>
      <c r="AI14" s="157"/>
      <c r="AJ14" s="6"/>
      <c r="AK14"/>
      <c r="AL14" s="5"/>
      <c r="AM14" s="80"/>
      <c r="AN14" s="80"/>
    </row>
    <row r="15" spans="1:40" ht="49.5" customHeight="1" x14ac:dyDescent="0.2">
      <c r="A15" s="2"/>
      <c r="B15" s="18">
        <v>17</v>
      </c>
      <c r="C15" s="65"/>
      <c r="D15" s="65"/>
      <c r="E15" s="65" t="s">
        <v>51</v>
      </c>
      <c r="F15" s="65"/>
      <c r="G15" s="66" t="s">
        <v>150</v>
      </c>
      <c r="H15" s="67"/>
      <c r="I15" s="67"/>
      <c r="J15" s="67"/>
      <c r="K15" s="67"/>
      <c r="L15" s="67"/>
      <c r="M15" s="67"/>
      <c r="N15" s="68"/>
      <c r="O15" s="19">
        <v>8</v>
      </c>
      <c r="P15" s="21">
        <v>12</v>
      </c>
      <c r="Q15" s="69" t="s">
        <v>52</v>
      </c>
      <c r="R15" s="70"/>
      <c r="S15" s="70"/>
      <c r="T15" s="71"/>
      <c r="U15" s="153" t="s">
        <v>188</v>
      </c>
      <c r="V15" s="154"/>
      <c r="W15" s="154"/>
      <c r="X15" s="154"/>
      <c r="Y15" s="154"/>
      <c r="Z15" s="155"/>
      <c r="AA15" s="153" t="s">
        <v>176</v>
      </c>
      <c r="AB15" s="154"/>
      <c r="AC15" s="154"/>
      <c r="AD15" s="155"/>
      <c r="AE15" s="158" t="s">
        <v>181</v>
      </c>
      <c r="AF15" s="159"/>
      <c r="AG15" s="160"/>
      <c r="AH15" s="74" t="s">
        <v>186</v>
      </c>
      <c r="AI15" s="75"/>
      <c r="AJ15" s="6"/>
      <c r="AK15" s="5"/>
      <c r="AL15" s="5"/>
      <c r="AM15" s="80"/>
      <c r="AN15" s="80"/>
    </row>
    <row r="16" spans="1:40" ht="49.5" customHeight="1" x14ac:dyDescent="0.2">
      <c r="A16" s="2"/>
      <c r="B16" s="18">
        <v>18</v>
      </c>
      <c r="C16" s="65"/>
      <c r="D16" s="65"/>
      <c r="E16" s="65" t="s">
        <v>51</v>
      </c>
      <c r="F16" s="65"/>
      <c r="G16" s="66" t="s">
        <v>151</v>
      </c>
      <c r="H16" s="67"/>
      <c r="I16" s="67"/>
      <c r="J16" s="67"/>
      <c r="K16" s="67"/>
      <c r="L16" s="67"/>
      <c r="M16" s="67"/>
      <c r="N16" s="68"/>
      <c r="O16" s="19">
        <v>3</v>
      </c>
      <c r="P16" s="21">
        <v>6</v>
      </c>
      <c r="Q16" s="69" t="s">
        <v>52</v>
      </c>
      <c r="R16" s="70"/>
      <c r="S16" s="70"/>
      <c r="T16" s="71"/>
      <c r="U16" s="153" t="s">
        <v>166</v>
      </c>
      <c r="V16" s="154"/>
      <c r="W16" s="154"/>
      <c r="X16" s="154"/>
      <c r="Y16" s="154"/>
      <c r="Z16" s="155"/>
      <c r="AA16" s="153"/>
      <c r="AB16" s="154"/>
      <c r="AC16" s="154"/>
      <c r="AD16" s="155"/>
      <c r="AE16" s="158"/>
      <c r="AF16" s="159"/>
      <c r="AG16" s="160"/>
      <c r="AH16" s="156" t="s">
        <v>135</v>
      </c>
      <c r="AI16" s="157"/>
      <c r="AJ16" s="6"/>
      <c r="AK16" s="7"/>
      <c r="AL16" s="5"/>
      <c r="AM16" s="80"/>
      <c r="AN16" s="80"/>
    </row>
    <row r="17" spans="1:56" ht="49.5" customHeight="1" x14ac:dyDescent="0.2">
      <c r="A17" s="2"/>
      <c r="B17" s="18">
        <v>19</v>
      </c>
      <c r="C17" s="65"/>
      <c r="D17" s="65"/>
      <c r="E17" s="65" t="s">
        <v>51</v>
      </c>
      <c r="F17" s="65"/>
      <c r="G17" s="66" t="s">
        <v>152</v>
      </c>
      <c r="H17" s="67"/>
      <c r="I17" s="67"/>
      <c r="J17" s="67"/>
      <c r="K17" s="67"/>
      <c r="L17" s="67"/>
      <c r="M17" s="67"/>
      <c r="N17" s="68"/>
      <c r="O17" s="19">
        <v>2</v>
      </c>
      <c r="P17" s="21">
        <v>4</v>
      </c>
      <c r="Q17" s="69" t="s">
        <v>53</v>
      </c>
      <c r="R17" s="70"/>
      <c r="S17" s="70"/>
      <c r="T17" s="71"/>
      <c r="U17" s="65" t="s">
        <v>167</v>
      </c>
      <c r="V17" s="65"/>
      <c r="W17" s="65"/>
      <c r="X17" s="65"/>
      <c r="Y17" s="65"/>
      <c r="Z17" s="65"/>
      <c r="AA17" s="65" t="s">
        <v>128</v>
      </c>
      <c r="AB17" s="65"/>
      <c r="AC17" s="65"/>
      <c r="AD17" s="65"/>
      <c r="AE17" s="73"/>
      <c r="AF17" s="73"/>
      <c r="AG17" s="73"/>
      <c r="AH17" s="156" t="s">
        <v>135</v>
      </c>
      <c r="AI17" s="157"/>
      <c r="AJ17" s="6"/>
      <c r="AK17"/>
      <c r="AL17" s="5"/>
      <c r="AM17" s="80"/>
      <c r="AN17" s="80"/>
    </row>
    <row r="18" spans="1:56" ht="50.1" customHeight="1" x14ac:dyDescent="0.2">
      <c r="A18" s="2"/>
      <c r="B18" s="18">
        <v>20</v>
      </c>
      <c r="C18" s="65"/>
      <c r="D18" s="65"/>
      <c r="E18" s="65" t="s">
        <v>51</v>
      </c>
      <c r="F18" s="65"/>
      <c r="G18" s="66" t="s">
        <v>153</v>
      </c>
      <c r="H18" s="67"/>
      <c r="I18" s="67"/>
      <c r="J18" s="67"/>
      <c r="K18" s="67"/>
      <c r="L18" s="67"/>
      <c r="M18" s="67"/>
      <c r="N18" s="68"/>
      <c r="O18" s="19">
        <v>1</v>
      </c>
      <c r="P18" s="21">
        <v>2</v>
      </c>
      <c r="Q18" s="69" t="s">
        <v>53</v>
      </c>
      <c r="R18" s="70"/>
      <c r="S18" s="70"/>
      <c r="T18" s="71"/>
      <c r="U18" s="65" t="s">
        <v>168</v>
      </c>
      <c r="V18" s="65"/>
      <c r="W18" s="65"/>
      <c r="X18" s="65"/>
      <c r="Y18" s="65"/>
      <c r="Z18" s="65"/>
      <c r="AA18" s="65" t="s">
        <v>174</v>
      </c>
      <c r="AB18" s="65"/>
      <c r="AC18" s="65"/>
      <c r="AD18" s="65"/>
      <c r="AE18" s="161"/>
      <c r="AF18" s="161"/>
      <c r="AG18" s="161"/>
      <c r="AH18" s="74" t="s">
        <v>186</v>
      </c>
      <c r="AI18" s="75"/>
      <c r="AK18" s="4"/>
      <c r="AL18" s="5"/>
      <c r="AM18" s="3"/>
      <c r="AN18" s="3"/>
    </row>
    <row r="19" spans="1:56" ht="50.1" customHeight="1" x14ac:dyDescent="0.2">
      <c r="A19" s="2"/>
      <c r="B19" s="18">
        <v>21</v>
      </c>
      <c r="C19" s="65"/>
      <c r="D19" s="65"/>
      <c r="E19" s="65" t="s">
        <v>51</v>
      </c>
      <c r="F19" s="65"/>
      <c r="G19" s="66" t="s">
        <v>154</v>
      </c>
      <c r="H19" s="67"/>
      <c r="I19" s="67"/>
      <c r="J19" s="67"/>
      <c r="K19" s="67"/>
      <c r="L19" s="67"/>
      <c r="M19" s="67"/>
      <c r="N19" s="68"/>
      <c r="O19" s="19">
        <v>1</v>
      </c>
      <c r="P19" s="21">
        <v>3</v>
      </c>
      <c r="Q19" s="69" t="s">
        <v>160</v>
      </c>
      <c r="R19" s="70"/>
      <c r="S19" s="70"/>
      <c r="T19" s="71"/>
      <c r="U19" s="65" t="s">
        <v>169</v>
      </c>
      <c r="V19" s="65"/>
      <c r="W19" s="65"/>
      <c r="X19" s="65"/>
      <c r="Y19" s="65"/>
      <c r="Z19" s="65"/>
      <c r="AA19" s="65" t="s">
        <v>177</v>
      </c>
      <c r="AB19" s="65"/>
      <c r="AC19" s="65"/>
      <c r="AD19" s="65"/>
      <c r="AE19" s="161"/>
      <c r="AF19" s="161"/>
      <c r="AG19" s="161"/>
      <c r="AH19" s="74" t="s">
        <v>190</v>
      </c>
      <c r="AI19" s="75"/>
      <c r="AK19" s="4"/>
      <c r="AL19" s="5"/>
      <c r="AM19" s="80"/>
      <c r="AN19" s="80"/>
    </row>
    <row r="20" spans="1:56" ht="62.25" customHeight="1" x14ac:dyDescent="0.2">
      <c r="A20" s="2"/>
      <c r="B20" s="18">
        <v>22</v>
      </c>
      <c r="C20" s="65"/>
      <c r="D20" s="65"/>
      <c r="E20" s="65" t="s">
        <v>51</v>
      </c>
      <c r="F20" s="65"/>
      <c r="G20" s="66" t="s">
        <v>155</v>
      </c>
      <c r="H20" s="67"/>
      <c r="I20" s="67"/>
      <c r="J20" s="67"/>
      <c r="K20" s="67"/>
      <c r="L20" s="67"/>
      <c r="M20" s="67"/>
      <c r="N20" s="68"/>
      <c r="O20" s="19">
        <v>1</v>
      </c>
      <c r="P20" s="21">
        <v>1.5</v>
      </c>
      <c r="Q20" s="69" t="s">
        <v>162</v>
      </c>
      <c r="R20" s="70"/>
      <c r="S20" s="70"/>
      <c r="T20" s="71"/>
      <c r="U20" s="65" t="s">
        <v>170</v>
      </c>
      <c r="V20" s="65"/>
      <c r="W20" s="65"/>
      <c r="X20" s="65"/>
      <c r="Y20" s="65"/>
      <c r="Z20" s="65"/>
      <c r="AA20" s="65" t="s">
        <v>178</v>
      </c>
      <c r="AB20" s="65"/>
      <c r="AC20" s="65"/>
      <c r="AD20" s="65"/>
      <c r="AE20" s="161" t="s">
        <v>183</v>
      </c>
      <c r="AF20" s="161"/>
      <c r="AG20" s="161"/>
      <c r="AH20" s="74" t="s">
        <v>191</v>
      </c>
      <c r="AI20" s="75"/>
      <c r="AK20" s="5"/>
      <c r="AL20" s="5"/>
      <c r="AM20" s="80"/>
      <c r="AN20" s="80"/>
    </row>
    <row r="21" spans="1:56" ht="50.1" customHeight="1" x14ac:dyDescent="0.2">
      <c r="A21" s="2"/>
      <c r="B21" s="18">
        <v>23</v>
      </c>
      <c r="C21" s="65"/>
      <c r="D21" s="65"/>
      <c r="E21" s="65" t="s">
        <v>51</v>
      </c>
      <c r="F21" s="65"/>
      <c r="G21" s="66" t="s">
        <v>156</v>
      </c>
      <c r="H21" s="67"/>
      <c r="I21" s="67"/>
      <c r="J21" s="67"/>
      <c r="K21" s="67"/>
      <c r="L21" s="67"/>
      <c r="M21" s="67"/>
      <c r="N21" s="68"/>
      <c r="O21" s="19">
        <v>1</v>
      </c>
      <c r="P21" s="21">
        <v>2</v>
      </c>
      <c r="Q21" s="69" t="s">
        <v>117</v>
      </c>
      <c r="R21" s="70"/>
      <c r="S21" s="70"/>
      <c r="T21" s="71"/>
      <c r="U21" s="65" t="s">
        <v>171</v>
      </c>
      <c r="V21" s="65"/>
      <c r="W21" s="65"/>
      <c r="X21" s="65"/>
      <c r="Y21" s="65"/>
      <c r="Z21" s="65"/>
      <c r="AA21" s="65"/>
      <c r="AB21" s="65"/>
      <c r="AC21" s="65"/>
      <c r="AD21" s="65"/>
      <c r="AE21" s="161"/>
      <c r="AF21" s="161"/>
      <c r="AG21" s="161"/>
      <c r="AH21" s="156" t="s">
        <v>60</v>
      </c>
      <c r="AI21" s="157"/>
      <c r="AJ21" s="6"/>
      <c r="AK21" s="5"/>
      <c r="AL21" s="5"/>
      <c r="AM21" s="80"/>
      <c r="AN21" s="80"/>
    </row>
    <row r="22" spans="1:56" ht="50.1" customHeight="1" x14ac:dyDescent="0.2">
      <c r="A22" s="2"/>
      <c r="B22" s="18">
        <v>24</v>
      </c>
      <c r="C22" s="65"/>
      <c r="D22" s="65"/>
      <c r="E22" s="65" t="s">
        <v>51</v>
      </c>
      <c r="F22" s="65"/>
      <c r="G22" s="66" t="s">
        <v>157</v>
      </c>
      <c r="H22" s="67"/>
      <c r="I22" s="67"/>
      <c r="J22" s="67"/>
      <c r="K22" s="67"/>
      <c r="L22" s="67"/>
      <c r="M22" s="67"/>
      <c r="N22" s="68"/>
      <c r="O22" s="19">
        <v>1</v>
      </c>
      <c r="P22" s="21">
        <v>2</v>
      </c>
      <c r="Q22" s="69" t="s">
        <v>160</v>
      </c>
      <c r="R22" s="70"/>
      <c r="S22" s="70"/>
      <c r="T22" s="71"/>
      <c r="U22" s="65" t="s">
        <v>172</v>
      </c>
      <c r="V22" s="65"/>
      <c r="W22" s="65"/>
      <c r="X22" s="65"/>
      <c r="Y22" s="65"/>
      <c r="Z22" s="65"/>
      <c r="AA22" s="65" t="s">
        <v>179</v>
      </c>
      <c r="AB22" s="65"/>
      <c r="AC22" s="65"/>
      <c r="AD22" s="65"/>
      <c r="AE22" s="161" t="s">
        <v>182</v>
      </c>
      <c r="AF22" s="161"/>
      <c r="AG22" s="161"/>
      <c r="AH22" s="74" t="s">
        <v>186</v>
      </c>
      <c r="AI22" s="75"/>
      <c r="AJ22" s="6"/>
      <c r="AK22"/>
      <c r="AL22" s="5"/>
      <c r="AM22" s="80"/>
      <c r="AN22" s="80"/>
    </row>
    <row r="23" spans="1:56" ht="50.1" customHeight="1" x14ac:dyDescent="0.2">
      <c r="A23" s="2"/>
      <c r="B23" s="18">
        <v>25</v>
      </c>
      <c r="C23" s="65"/>
      <c r="D23" s="65"/>
      <c r="E23" s="65" t="s">
        <v>51</v>
      </c>
      <c r="F23" s="65"/>
      <c r="G23" s="66" t="s">
        <v>158</v>
      </c>
      <c r="H23" s="67"/>
      <c r="I23" s="67"/>
      <c r="J23" s="67"/>
      <c r="K23" s="67"/>
      <c r="L23" s="67"/>
      <c r="M23" s="67"/>
      <c r="N23" s="68"/>
      <c r="O23" s="19">
        <v>1.5</v>
      </c>
      <c r="P23" s="21">
        <v>2.5</v>
      </c>
      <c r="Q23" s="69" t="s">
        <v>53</v>
      </c>
      <c r="R23" s="70"/>
      <c r="S23" s="70"/>
      <c r="T23" s="71"/>
      <c r="U23" s="65" t="s">
        <v>173</v>
      </c>
      <c r="V23" s="65"/>
      <c r="W23" s="65"/>
      <c r="X23" s="65"/>
      <c r="Y23" s="65"/>
      <c r="Z23" s="65"/>
      <c r="AA23" s="65"/>
      <c r="AB23" s="65"/>
      <c r="AC23" s="65"/>
      <c r="AD23" s="65"/>
      <c r="AE23" s="158" t="s">
        <v>181</v>
      </c>
      <c r="AF23" s="159"/>
      <c r="AG23" s="160"/>
      <c r="AH23" s="74" t="s">
        <v>192</v>
      </c>
      <c r="AI23" s="75"/>
      <c r="AJ23" s="6"/>
      <c r="AK23"/>
      <c r="AL23" s="5"/>
      <c r="AM23" s="80"/>
      <c r="AN23" s="80"/>
    </row>
    <row r="24" spans="1:56" ht="59.25" customHeight="1" thickBot="1" x14ac:dyDescent="0.25">
      <c r="A24" s="2"/>
      <c r="B24" s="23">
        <v>26</v>
      </c>
      <c r="C24" s="165"/>
      <c r="D24" s="165"/>
      <c r="E24" s="165" t="s">
        <v>51</v>
      </c>
      <c r="F24" s="165"/>
      <c r="G24" s="169" t="s">
        <v>159</v>
      </c>
      <c r="H24" s="170"/>
      <c r="I24" s="170"/>
      <c r="J24" s="170"/>
      <c r="K24" s="170"/>
      <c r="L24" s="170"/>
      <c r="M24" s="170"/>
      <c r="N24" s="171"/>
      <c r="O24" s="24">
        <v>1</v>
      </c>
      <c r="P24" s="25">
        <v>3</v>
      </c>
      <c r="Q24" s="166" t="s">
        <v>160</v>
      </c>
      <c r="R24" s="167"/>
      <c r="S24" s="167"/>
      <c r="T24" s="168"/>
      <c r="U24" s="165" t="s">
        <v>92</v>
      </c>
      <c r="V24" s="165"/>
      <c r="W24" s="165"/>
      <c r="X24" s="165"/>
      <c r="Y24" s="165"/>
      <c r="Z24" s="165"/>
      <c r="AA24" s="165"/>
      <c r="AB24" s="165"/>
      <c r="AC24" s="165"/>
      <c r="AD24" s="165"/>
      <c r="AE24" s="164" t="s">
        <v>180</v>
      </c>
      <c r="AF24" s="164"/>
      <c r="AG24" s="164"/>
      <c r="AH24" s="162" t="s">
        <v>193</v>
      </c>
      <c r="AI24" s="163"/>
      <c r="AJ24" s="6"/>
      <c r="AK24" s="5"/>
      <c r="AL24" s="5"/>
      <c r="AM24" s="80"/>
      <c r="AN24" s="80"/>
    </row>
    <row r="25" spans="1:56" x14ac:dyDescent="0.2">
      <c r="B25" s="47"/>
      <c r="C25" s="48"/>
      <c r="D25" s="48"/>
      <c r="E25" s="48"/>
      <c r="F25" s="49"/>
      <c r="G25" s="250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2"/>
      <c r="U25" s="145"/>
      <c r="V25" s="132" t="s">
        <v>10</v>
      </c>
      <c r="W25" s="133"/>
      <c r="X25" s="145"/>
      <c r="Y25" s="132" t="s">
        <v>11</v>
      </c>
      <c r="Z25" s="133"/>
      <c r="AA25" s="136"/>
      <c r="AB25" s="138" t="s">
        <v>138</v>
      </c>
      <c r="AC25" s="139"/>
      <c r="AD25" s="136"/>
      <c r="AE25" s="138" t="s">
        <v>12</v>
      </c>
      <c r="AF25" s="139"/>
      <c r="AG25" s="136"/>
      <c r="AH25" s="138" t="s">
        <v>13</v>
      </c>
      <c r="AI25" s="147"/>
      <c r="AJ25" s="6"/>
      <c r="AK25" s="5"/>
      <c r="AL25" s="5"/>
      <c r="AM25" s="80"/>
      <c r="AN25" s="80"/>
      <c r="AV25" s="14"/>
      <c r="AW25" s="149"/>
      <c r="AX25" s="149"/>
      <c r="AY25" s="15"/>
      <c r="AZ25" s="15"/>
      <c r="BA25" s="15"/>
      <c r="BB25" s="149"/>
      <c r="BC25" s="149"/>
      <c r="BD25" s="149"/>
    </row>
    <row r="26" spans="1:56" ht="15" customHeight="1" thickBot="1" x14ac:dyDescent="0.25">
      <c r="B26" s="50"/>
      <c r="C26" s="51"/>
      <c r="D26" s="51"/>
      <c r="E26" s="51"/>
      <c r="F26" s="52"/>
      <c r="G26" s="146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8"/>
      <c r="U26" s="146"/>
      <c r="V26" s="134"/>
      <c r="W26" s="135"/>
      <c r="X26" s="146"/>
      <c r="Y26" s="134"/>
      <c r="Z26" s="135"/>
      <c r="AA26" s="137"/>
      <c r="AB26" s="140"/>
      <c r="AC26" s="141"/>
      <c r="AD26" s="137"/>
      <c r="AE26" s="140"/>
      <c r="AF26" s="141"/>
      <c r="AG26" s="137"/>
      <c r="AH26" s="140"/>
      <c r="AI26" s="148"/>
      <c r="AJ26" s="6"/>
      <c r="AK26" s="5"/>
      <c r="AL26" s="5"/>
      <c r="AM26" s="80"/>
      <c r="AN26" s="80"/>
      <c r="AV26" s="14"/>
      <c r="AW26" s="149"/>
      <c r="AX26" s="149"/>
      <c r="AY26" s="15"/>
      <c r="AZ26" s="15"/>
      <c r="BA26" s="15"/>
      <c r="BB26" s="149"/>
      <c r="BC26" s="149"/>
      <c r="BD26" s="149"/>
    </row>
    <row r="27" spans="1:56" s="2" customFormat="1" x14ac:dyDescent="0.2">
      <c r="AJ27" s="6"/>
      <c r="AK27" s="5"/>
      <c r="AL27" s="5"/>
      <c r="AM27" s="80"/>
      <c r="AN27" s="80"/>
      <c r="AO27" s="1"/>
      <c r="AP27" s="1"/>
      <c r="AQ27" s="1"/>
      <c r="AR27" s="1"/>
      <c r="AS27" s="1"/>
      <c r="AT27" s="1"/>
      <c r="AU27" s="1"/>
    </row>
    <row r="28" spans="1:56" s="2" customFormat="1" x14ac:dyDescent="0.2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9"/>
      <c r="R28" s="9"/>
      <c r="S28" s="9"/>
      <c r="T28" s="64" t="s">
        <v>139</v>
      </c>
      <c r="U28" s="8"/>
      <c r="V28" s="8"/>
      <c r="AJ28" s="6"/>
    </row>
    <row r="29" spans="1:56" ht="30" customHeight="1" x14ac:dyDescent="0.2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22"/>
      <c r="R29" s="22"/>
      <c r="S29" s="22"/>
      <c r="T29" s="22"/>
      <c r="U29" s="8"/>
      <c r="V29" s="8"/>
      <c r="AJ29" s="6"/>
    </row>
    <row r="30" spans="1:56" x14ac:dyDescent="0.2">
      <c r="V30"/>
      <c r="AA30" s="9"/>
      <c r="AB30" s="9"/>
      <c r="AC30" s="9"/>
    </row>
    <row r="31" spans="1:56" x14ac:dyDescent="0.2">
      <c r="L31" s="2"/>
      <c r="M31" s="2"/>
      <c r="N31" s="2"/>
      <c r="O31" s="2"/>
      <c r="P31" s="2"/>
      <c r="Q31" s="2"/>
      <c r="R31" s="2"/>
      <c r="S31" s="2"/>
      <c r="T31" s="2"/>
      <c r="U31" s="10"/>
    </row>
    <row r="32" spans="1:56" x14ac:dyDescent="0.2"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2:22" x14ac:dyDescent="0.2"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2:22" x14ac:dyDescent="0.2">
      <c r="L34" s="2"/>
      <c r="M34" s="2"/>
      <c r="N34" s="2"/>
      <c r="O34" s="11"/>
      <c r="P34" s="11"/>
      <c r="Q34" s="11"/>
      <c r="R34" s="11"/>
      <c r="S34" s="11"/>
      <c r="T34" s="11"/>
      <c r="U34" s="2"/>
    </row>
    <row r="35" spans="12:22" x14ac:dyDescent="0.2"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2:22" x14ac:dyDescent="0.2">
      <c r="L36" s="2"/>
      <c r="M36" s="2"/>
      <c r="N36" s="12"/>
      <c r="O36" s="2"/>
      <c r="P36" s="2"/>
      <c r="Q36" s="2"/>
      <c r="R36" s="2"/>
      <c r="S36" s="2"/>
      <c r="T36" s="2"/>
      <c r="U36" s="2"/>
      <c r="V36" s="13"/>
    </row>
    <row r="37" spans="12:22" x14ac:dyDescent="0.2">
      <c r="L37" s="2"/>
      <c r="M37" s="2"/>
      <c r="N37" s="11"/>
      <c r="O37" s="2"/>
      <c r="P37" s="2"/>
      <c r="Q37" s="2"/>
      <c r="R37" s="2"/>
      <c r="S37" s="2"/>
      <c r="T37" s="2"/>
      <c r="U37" s="2"/>
    </row>
    <row r="38" spans="12:22" x14ac:dyDescent="0.2">
      <c r="L38" s="2"/>
      <c r="M38" s="2"/>
      <c r="N38" s="11"/>
      <c r="O38" s="2"/>
      <c r="P38" s="2"/>
      <c r="Q38" s="2"/>
      <c r="R38" s="2"/>
      <c r="S38" s="2"/>
      <c r="T38" s="2"/>
      <c r="U38" s="2"/>
    </row>
    <row r="39" spans="12:22" x14ac:dyDescent="0.2">
      <c r="L39" s="2"/>
      <c r="M39" s="2"/>
      <c r="N39" s="11"/>
      <c r="O39" s="2"/>
      <c r="P39" s="2"/>
      <c r="Q39" s="2"/>
      <c r="R39" s="2"/>
      <c r="S39" s="2"/>
      <c r="T39" s="2"/>
      <c r="U39" s="2"/>
    </row>
    <row r="40" spans="12:22" x14ac:dyDescent="0.2">
      <c r="L40" s="2"/>
      <c r="M40" s="2"/>
      <c r="N40" s="10"/>
      <c r="O40" s="2"/>
      <c r="P40" s="2"/>
      <c r="Q40" s="2"/>
      <c r="R40" s="2"/>
      <c r="S40" s="2"/>
      <c r="T40" s="2"/>
      <c r="U40" s="2"/>
    </row>
    <row r="41" spans="12:22" x14ac:dyDescent="0.2">
      <c r="L41" s="2"/>
      <c r="M41" s="2"/>
      <c r="N41" s="2"/>
      <c r="O41" s="2"/>
      <c r="P41" s="2"/>
      <c r="Q41" s="2"/>
      <c r="R41" s="2"/>
      <c r="S41" s="2"/>
      <c r="T41" s="2"/>
      <c r="U41" s="2"/>
    </row>
    <row r="48" spans="12:22" x14ac:dyDescent="0.2">
      <c r="P48"/>
      <c r="Q48"/>
      <c r="R48"/>
      <c r="S48"/>
      <c r="T48"/>
    </row>
  </sheetData>
  <mergeCells count="158">
    <mergeCell ref="AM27:AN27"/>
    <mergeCell ref="AB25:AC26"/>
    <mergeCell ref="AD25:AD26"/>
    <mergeCell ref="AE25:AF26"/>
    <mergeCell ref="AH25:AI26"/>
    <mergeCell ref="AG25:AG26"/>
    <mergeCell ref="Q13:T13"/>
    <mergeCell ref="AH12:AI12"/>
    <mergeCell ref="C12:D12"/>
    <mergeCell ref="E12:F12"/>
    <mergeCell ref="G12:N12"/>
    <mergeCell ref="Q12:T12"/>
    <mergeCell ref="G13:N13"/>
    <mergeCell ref="U12:Z12"/>
    <mergeCell ref="AE13:AG13"/>
    <mergeCell ref="AH13:AI13"/>
    <mergeCell ref="G14:N14"/>
    <mergeCell ref="AE17:AG17"/>
    <mergeCell ref="AE12:AG12"/>
    <mergeCell ref="AA12:AD12"/>
    <mergeCell ref="U13:Z13"/>
    <mergeCell ref="AA13:AD13"/>
    <mergeCell ref="AM21:AN21"/>
    <mergeCell ref="AM22:AN22"/>
    <mergeCell ref="AH10:AI11"/>
    <mergeCell ref="U11:Z11"/>
    <mergeCell ref="U19:Z19"/>
    <mergeCell ref="B10:N10"/>
    <mergeCell ref="O10:P10"/>
    <mergeCell ref="U10:Z10"/>
    <mergeCell ref="G11:N11"/>
    <mergeCell ref="C11:D11"/>
    <mergeCell ref="E11:F11"/>
    <mergeCell ref="AE19:AG19"/>
    <mergeCell ref="Q10:T10"/>
    <mergeCell ref="Q11:T11"/>
    <mergeCell ref="AA10:AD11"/>
    <mergeCell ref="AE10:AG11"/>
    <mergeCell ref="C19:D19"/>
    <mergeCell ref="AA19:AD19"/>
    <mergeCell ref="Q19:T19"/>
    <mergeCell ref="G15:N15"/>
    <mergeCell ref="U16:Z16"/>
    <mergeCell ref="AA16:AD16"/>
    <mergeCell ref="Q16:T16"/>
    <mergeCell ref="AH15:AI15"/>
    <mergeCell ref="AE14:AG14"/>
    <mergeCell ref="AA15:AD15"/>
    <mergeCell ref="AH21:AI21"/>
    <mergeCell ref="C21:D21"/>
    <mergeCell ref="C22:D22"/>
    <mergeCell ref="E21:F21"/>
    <mergeCell ref="E22:F22"/>
    <mergeCell ref="C20:D20"/>
    <mergeCell ref="E20:F20"/>
    <mergeCell ref="G20:N20"/>
    <mergeCell ref="U20:Z20"/>
    <mergeCell ref="AA20:AD20"/>
    <mergeCell ref="AE20:AG20"/>
    <mergeCell ref="B7:I8"/>
    <mergeCell ref="AA2:AI6"/>
    <mergeCell ref="B2:I6"/>
    <mergeCell ref="J2:Z5"/>
    <mergeCell ref="J6:Z8"/>
    <mergeCell ref="AE8:AI8"/>
    <mergeCell ref="Q15:T15"/>
    <mergeCell ref="C23:D23"/>
    <mergeCell ref="E23:F23"/>
    <mergeCell ref="C13:D13"/>
    <mergeCell ref="E13:F13"/>
    <mergeCell ref="C17:D17"/>
    <mergeCell ref="C15:D15"/>
    <mergeCell ref="C14:D14"/>
    <mergeCell ref="Q14:T14"/>
    <mergeCell ref="C18:D18"/>
    <mergeCell ref="E14:F14"/>
    <mergeCell ref="E16:F16"/>
    <mergeCell ref="E15:F15"/>
    <mergeCell ref="AA23:AD23"/>
    <mergeCell ref="AH23:AI23"/>
    <mergeCell ref="G16:N16"/>
    <mergeCell ref="AH17:AI17"/>
    <mergeCell ref="Q22:T22"/>
    <mergeCell ref="C24:D24"/>
    <mergeCell ref="G22:N22"/>
    <mergeCell ref="U22:Z22"/>
    <mergeCell ref="AA22:AD22"/>
    <mergeCell ref="G23:N23"/>
    <mergeCell ref="U24:Z24"/>
    <mergeCell ref="AA24:AD24"/>
    <mergeCell ref="Q23:T23"/>
    <mergeCell ref="Q24:T24"/>
    <mergeCell ref="E24:F24"/>
    <mergeCell ref="G24:N24"/>
    <mergeCell ref="B29:D29"/>
    <mergeCell ref="E28:H28"/>
    <mergeCell ref="I28:L28"/>
    <mergeCell ref="E29:H29"/>
    <mergeCell ref="I29:L29"/>
    <mergeCell ref="B28:D28"/>
    <mergeCell ref="M29:P29"/>
    <mergeCell ref="M28:P28"/>
    <mergeCell ref="G25:T26"/>
    <mergeCell ref="AA25:AA26"/>
    <mergeCell ref="U25:U26"/>
    <mergeCell ref="V25:W26"/>
    <mergeCell ref="X25:X26"/>
    <mergeCell ref="E19:F19"/>
    <mergeCell ref="G19:N19"/>
    <mergeCell ref="Y25:Z26"/>
    <mergeCell ref="Q20:T20"/>
    <mergeCell ref="Q21:T21"/>
    <mergeCell ref="U23:Z23"/>
    <mergeCell ref="U21:Z21"/>
    <mergeCell ref="AA21:AD21"/>
    <mergeCell ref="G21:N21"/>
    <mergeCell ref="BB25:BD26"/>
    <mergeCell ref="AE7:AI7"/>
    <mergeCell ref="AW25:AX26"/>
    <mergeCell ref="AM25:AN25"/>
    <mergeCell ref="AM26:AN26"/>
    <mergeCell ref="AM15:AN15"/>
    <mergeCell ref="AM16:AN16"/>
    <mergeCell ref="AM14:AN14"/>
    <mergeCell ref="AM17:AN17"/>
    <mergeCell ref="AE15:AG15"/>
    <mergeCell ref="AE23:AG23"/>
    <mergeCell ref="AM11:AN11"/>
    <mergeCell ref="AH24:AI24"/>
    <mergeCell ref="AH22:AI22"/>
    <mergeCell ref="AH19:AI19"/>
    <mergeCell ref="AH20:AI20"/>
    <mergeCell ref="AM19:AN19"/>
    <mergeCell ref="AM20:AN20"/>
    <mergeCell ref="AM23:AN23"/>
    <mergeCell ref="AE24:AG24"/>
    <mergeCell ref="AM24:AN24"/>
    <mergeCell ref="AE21:AG21"/>
    <mergeCell ref="AE22:AG22"/>
    <mergeCell ref="AH16:AI16"/>
    <mergeCell ref="U14:Z14"/>
    <mergeCell ref="AA14:AD14"/>
    <mergeCell ref="U15:Z15"/>
    <mergeCell ref="AH14:AI14"/>
    <mergeCell ref="AE16:AG16"/>
    <mergeCell ref="C16:D16"/>
    <mergeCell ref="AE18:AG18"/>
    <mergeCell ref="AH18:AI18"/>
    <mergeCell ref="E17:F17"/>
    <mergeCell ref="G17:N17"/>
    <mergeCell ref="U18:Z18"/>
    <mergeCell ref="AA17:AD17"/>
    <mergeCell ref="Q17:T17"/>
    <mergeCell ref="U17:Z17"/>
    <mergeCell ref="E18:F18"/>
    <mergeCell ref="G18:N18"/>
    <mergeCell ref="Q18:T18"/>
    <mergeCell ref="AA18:AD18"/>
  </mergeCells>
  <phoneticPr fontId="0" type="noConversion"/>
  <printOptions horizontalCentered="1" verticalCentered="1"/>
  <pageMargins left="0.39370078740157483" right="0.39370078740157483" top="0.59055118110236227" bottom="0.59055118110236227" header="0" footer="0"/>
  <pageSetup paperSize="17" scale="77" orientation="landscape" r:id="rId1"/>
  <headerFooter alignWithMargins="0">
    <oddFooter>&amp;LMEJORA DE PROCESOS
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8"/>
  <sheetViews>
    <sheetView zoomScale="70" zoomScaleNormal="70" workbookViewId="0">
      <selection activeCell="AE14" sqref="AE14:AG14"/>
    </sheetView>
  </sheetViews>
  <sheetFormatPr defaultColWidth="11.42578125" defaultRowHeight="12.75" x14ac:dyDescent="0.2"/>
  <cols>
    <col min="1" max="1" width="2.140625" style="1" customWidth="1"/>
    <col min="2" max="35" width="7.85546875" style="1" customWidth="1"/>
    <col min="36" max="16384" width="11.42578125" style="1"/>
  </cols>
  <sheetData>
    <row r="1" spans="1:40" ht="6.75" customHeight="1" thickBot="1" x14ac:dyDescent="0.25"/>
    <row r="2" spans="1:40" ht="13.5" customHeight="1" x14ac:dyDescent="0.2">
      <c r="B2" s="112"/>
      <c r="C2" s="103"/>
      <c r="D2" s="103"/>
      <c r="E2" s="103"/>
      <c r="F2" s="103"/>
      <c r="G2" s="103"/>
      <c r="H2" s="103"/>
      <c r="I2" s="103"/>
      <c r="J2" s="119" t="s">
        <v>5</v>
      </c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06" t="s">
        <v>0</v>
      </c>
      <c r="AB2" s="106"/>
      <c r="AC2" s="106"/>
      <c r="AD2" s="106"/>
      <c r="AE2" s="106"/>
      <c r="AF2" s="106"/>
      <c r="AG2" s="106"/>
      <c r="AH2" s="106"/>
      <c r="AI2" s="107"/>
    </row>
    <row r="3" spans="1:40" ht="12.75" customHeight="1" x14ac:dyDescent="0.2">
      <c r="B3" s="113"/>
      <c r="C3" s="114"/>
      <c r="D3" s="114"/>
      <c r="E3" s="114"/>
      <c r="F3" s="114"/>
      <c r="G3" s="114"/>
      <c r="H3" s="114"/>
      <c r="I3" s="115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08"/>
      <c r="AB3" s="108"/>
      <c r="AC3" s="108"/>
      <c r="AD3" s="108"/>
      <c r="AE3" s="108"/>
      <c r="AF3" s="108"/>
      <c r="AG3" s="108"/>
      <c r="AH3" s="108"/>
      <c r="AI3" s="109"/>
    </row>
    <row r="4" spans="1:40" ht="12.75" customHeight="1" x14ac:dyDescent="0.2">
      <c r="B4" s="113"/>
      <c r="C4" s="114"/>
      <c r="D4" s="114"/>
      <c r="E4" s="114"/>
      <c r="F4" s="114"/>
      <c r="G4" s="114"/>
      <c r="H4" s="114"/>
      <c r="I4" s="115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40" ht="12.75" customHeight="1" x14ac:dyDescent="0.2">
      <c r="B5" s="113"/>
      <c r="C5" s="114"/>
      <c r="D5" s="114"/>
      <c r="E5" s="114"/>
      <c r="F5" s="114"/>
      <c r="G5" s="114"/>
      <c r="H5" s="114"/>
      <c r="I5" s="115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08"/>
      <c r="AB5" s="108"/>
      <c r="AC5" s="108"/>
      <c r="AD5" s="108"/>
      <c r="AE5" s="108"/>
      <c r="AF5" s="108"/>
      <c r="AG5" s="108"/>
      <c r="AH5" s="108"/>
      <c r="AI5" s="109"/>
    </row>
    <row r="6" spans="1:40" ht="13.5" customHeight="1" thickBot="1" x14ac:dyDescent="0.25">
      <c r="B6" s="104"/>
      <c r="C6" s="105"/>
      <c r="D6" s="105"/>
      <c r="E6" s="105"/>
      <c r="F6" s="105"/>
      <c r="G6" s="105"/>
      <c r="H6" s="105"/>
      <c r="I6" s="105"/>
      <c r="J6" s="120" t="s">
        <v>101</v>
      </c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10"/>
      <c r="AB6" s="110"/>
      <c r="AC6" s="110"/>
      <c r="AD6" s="110"/>
      <c r="AE6" s="110"/>
      <c r="AF6" s="110"/>
      <c r="AG6" s="110"/>
      <c r="AH6" s="110"/>
      <c r="AI6" s="111"/>
    </row>
    <row r="7" spans="1:40" ht="14.1" customHeight="1" x14ac:dyDescent="0.2">
      <c r="B7" s="102" t="s">
        <v>1</v>
      </c>
      <c r="C7" s="103"/>
      <c r="D7" s="103"/>
      <c r="E7" s="103"/>
      <c r="F7" s="103"/>
      <c r="G7" s="103"/>
      <c r="H7" s="103"/>
      <c r="I7" s="103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1"/>
      <c r="AA7" s="60" t="s">
        <v>2</v>
      </c>
      <c r="AB7" s="39"/>
      <c r="AC7" s="39"/>
      <c r="AD7" s="40"/>
      <c r="AE7" s="116" t="s">
        <v>61</v>
      </c>
      <c r="AF7" s="117"/>
      <c r="AG7" s="117"/>
      <c r="AH7" s="117"/>
      <c r="AI7" s="118"/>
    </row>
    <row r="8" spans="1:40" ht="14.1" customHeight="1" thickBot="1" x14ac:dyDescent="0.25">
      <c r="B8" s="104"/>
      <c r="C8" s="105"/>
      <c r="D8" s="105"/>
      <c r="E8" s="105"/>
      <c r="F8" s="105"/>
      <c r="G8" s="105"/>
      <c r="H8" s="105"/>
      <c r="I8" s="105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1"/>
      <c r="AA8" s="61" t="s">
        <v>3</v>
      </c>
      <c r="AB8" s="41"/>
      <c r="AC8" s="42"/>
      <c r="AD8" s="43"/>
      <c r="AE8" s="122" t="s">
        <v>252</v>
      </c>
      <c r="AF8" s="123"/>
      <c r="AG8" s="123"/>
      <c r="AH8" s="123"/>
      <c r="AI8" s="124"/>
    </row>
    <row r="9" spans="1:40" ht="13.5" thickBot="1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40" ht="27.95" customHeight="1" x14ac:dyDescent="0.2">
      <c r="A10" s="2"/>
      <c r="B10" s="90" t="s">
        <v>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3" t="s">
        <v>20</v>
      </c>
      <c r="P10" s="81"/>
      <c r="Q10" s="96" t="s">
        <v>21</v>
      </c>
      <c r="R10" s="97"/>
      <c r="S10" s="97"/>
      <c r="T10" s="98"/>
      <c r="U10" s="81" t="s">
        <v>7</v>
      </c>
      <c r="V10" s="81"/>
      <c r="W10" s="81"/>
      <c r="X10" s="81"/>
      <c r="Y10" s="81"/>
      <c r="Z10" s="81"/>
      <c r="AA10" s="81" t="s">
        <v>4</v>
      </c>
      <c r="AB10" s="81"/>
      <c r="AC10" s="81"/>
      <c r="AD10" s="81"/>
      <c r="AE10" s="83" t="s">
        <v>18</v>
      </c>
      <c r="AF10" s="83"/>
      <c r="AG10" s="83"/>
      <c r="AH10" s="81" t="s">
        <v>8</v>
      </c>
      <c r="AI10" s="128"/>
    </row>
    <row r="11" spans="1:40" ht="27.75" customHeight="1" x14ac:dyDescent="0.2">
      <c r="A11" s="2"/>
      <c r="B11" s="45" t="s">
        <v>50</v>
      </c>
      <c r="C11" s="82" t="s">
        <v>14</v>
      </c>
      <c r="D11" s="82"/>
      <c r="E11" s="94" t="s">
        <v>15</v>
      </c>
      <c r="F11" s="95"/>
      <c r="G11" s="91" t="s">
        <v>9</v>
      </c>
      <c r="H11" s="92"/>
      <c r="I11" s="92"/>
      <c r="J11" s="92"/>
      <c r="K11" s="92"/>
      <c r="L11" s="92"/>
      <c r="M11" s="92"/>
      <c r="N11" s="93"/>
      <c r="O11" s="46" t="s">
        <v>16</v>
      </c>
      <c r="P11" s="46" t="s">
        <v>17</v>
      </c>
      <c r="Q11" s="99" t="s">
        <v>62</v>
      </c>
      <c r="R11" s="100"/>
      <c r="S11" s="100"/>
      <c r="T11" s="101"/>
      <c r="U11" s="82" t="s">
        <v>19</v>
      </c>
      <c r="V11" s="82"/>
      <c r="W11" s="82"/>
      <c r="X11" s="82"/>
      <c r="Y11" s="82"/>
      <c r="Z11" s="82"/>
      <c r="AA11" s="82"/>
      <c r="AB11" s="82"/>
      <c r="AC11" s="82"/>
      <c r="AD11" s="82"/>
      <c r="AE11" s="84"/>
      <c r="AF11" s="84"/>
      <c r="AG11" s="84"/>
      <c r="AH11" s="82"/>
      <c r="AI11" s="129"/>
      <c r="AK11" s="4"/>
      <c r="AL11" s="4"/>
      <c r="AM11" s="125"/>
      <c r="AN11" s="125"/>
    </row>
    <row r="12" spans="1:40" ht="51.75" customHeight="1" x14ac:dyDescent="0.2">
      <c r="A12" s="2"/>
      <c r="B12" s="16">
        <v>27</v>
      </c>
      <c r="C12" s="85"/>
      <c r="D12" s="85"/>
      <c r="E12" s="85" t="s">
        <v>51</v>
      </c>
      <c r="F12" s="85"/>
      <c r="G12" s="86" t="s">
        <v>194</v>
      </c>
      <c r="H12" s="87"/>
      <c r="I12" s="87"/>
      <c r="J12" s="87"/>
      <c r="K12" s="87"/>
      <c r="L12" s="87"/>
      <c r="M12" s="87"/>
      <c r="N12" s="88"/>
      <c r="O12" s="17">
        <v>2</v>
      </c>
      <c r="P12" s="20">
        <v>3</v>
      </c>
      <c r="Q12" s="175" t="s">
        <v>93</v>
      </c>
      <c r="R12" s="176"/>
      <c r="S12" s="176"/>
      <c r="T12" s="177"/>
      <c r="U12" s="247" t="s">
        <v>209</v>
      </c>
      <c r="V12" s="247"/>
      <c r="W12" s="247"/>
      <c r="X12" s="247"/>
      <c r="Y12" s="247"/>
      <c r="Z12" s="247"/>
      <c r="AA12" s="85" t="s">
        <v>22</v>
      </c>
      <c r="AB12" s="85"/>
      <c r="AC12" s="85"/>
      <c r="AD12" s="85"/>
      <c r="AE12" s="89" t="s">
        <v>23</v>
      </c>
      <c r="AF12" s="89"/>
      <c r="AG12" s="89"/>
      <c r="AH12" s="126" t="s">
        <v>229</v>
      </c>
      <c r="AI12" s="127"/>
      <c r="AJ12" s="6"/>
      <c r="AK12" s="5"/>
      <c r="AL12" s="5"/>
      <c r="AM12" s="80"/>
      <c r="AN12" s="80"/>
    </row>
    <row r="13" spans="1:40" ht="51.75" customHeight="1" x14ac:dyDescent="0.2">
      <c r="A13" s="2"/>
      <c r="B13" s="18">
        <v>28</v>
      </c>
      <c r="C13" s="65"/>
      <c r="D13" s="65"/>
      <c r="E13" s="65" t="s">
        <v>51</v>
      </c>
      <c r="F13" s="65"/>
      <c r="G13" s="66" t="s">
        <v>195</v>
      </c>
      <c r="H13" s="67"/>
      <c r="I13" s="67"/>
      <c r="J13" s="67"/>
      <c r="K13" s="67"/>
      <c r="L13" s="67"/>
      <c r="M13" s="67"/>
      <c r="N13" s="68"/>
      <c r="O13" s="19">
        <v>6</v>
      </c>
      <c r="P13" s="21">
        <v>10</v>
      </c>
      <c r="Q13" s="69" t="s">
        <v>52</v>
      </c>
      <c r="R13" s="70"/>
      <c r="S13" s="70"/>
      <c r="T13" s="71"/>
      <c r="U13" s="66" t="s">
        <v>165</v>
      </c>
      <c r="V13" s="67"/>
      <c r="W13" s="67"/>
      <c r="X13" s="67"/>
      <c r="Y13" s="67"/>
      <c r="Z13" s="68"/>
      <c r="AA13" s="153"/>
      <c r="AB13" s="154"/>
      <c r="AC13" s="154"/>
      <c r="AD13" s="155"/>
      <c r="AE13" s="158"/>
      <c r="AF13" s="159"/>
      <c r="AG13" s="160"/>
      <c r="AH13" s="156" t="s">
        <v>60</v>
      </c>
      <c r="AI13" s="157"/>
      <c r="AJ13" s="6"/>
      <c r="AK13"/>
      <c r="AL13" s="5"/>
      <c r="AM13" s="80"/>
      <c r="AN13" s="80"/>
    </row>
    <row r="14" spans="1:40" ht="58.5" customHeight="1" x14ac:dyDescent="0.2">
      <c r="A14" s="2"/>
      <c r="B14" s="18">
        <v>29</v>
      </c>
      <c r="C14" s="65"/>
      <c r="D14" s="65"/>
      <c r="E14" s="65" t="s">
        <v>51</v>
      </c>
      <c r="F14" s="65"/>
      <c r="G14" s="66" t="s">
        <v>196</v>
      </c>
      <c r="H14" s="67"/>
      <c r="I14" s="67"/>
      <c r="J14" s="67"/>
      <c r="K14" s="67"/>
      <c r="L14" s="67"/>
      <c r="M14" s="67"/>
      <c r="N14" s="68"/>
      <c r="O14" s="19">
        <v>8</v>
      </c>
      <c r="P14" s="21">
        <v>12</v>
      </c>
      <c r="Q14" s="69" t="s">
        <v>52</v>
      </c>
      <c r="R14" s="70"/>
      <c r="S14" s="70"/>
      <c r="T14" s="71"/>
      <c r="U14" s="66" t="s">
        <v>228</v>
      </c>
      <c r="V14" s="67"/>
      <c r="W14" s="67"/>
      <c r="X14" s="67"/>
      <c r="Y14" s="67"/>
      <c r="Z14" s="68"/>
      <c r="AA14" s="153" t="s">
        <v>223</v>
      </c>
      <c r="AB14" s="154"/>
      <c r="AC14" s="154"/>
      <c r="AD14" s="155"/>
      <c r="AE14" s="158" t="s">
        <v>224</v>
      </c>
      <c r="AF14" s="159"/>
      <c r="AG14" s="160"/>
      <c r="AH14" s="74" t="s">
        <v>230</v>
      </c>
      <c r="AI14" s="75"/>
      <c r="AJ14" s="6"/>
      <c r="AK14" s="5"/>
      <c r="AL14" s="5"/>
      <c r="AM14" s="80"/>
      <c r="AN14" s="80"/>
    </row>
    <row r="15" spans="1:40" ht="51.75" customHeight="1" x14ac:dyDescent="0.2">
      <c r="A15" s="2"/>
      <c r="B15" s="18">
        <v>30</v>
      </c>
      <c r="C15" s="65"/>
      <c r="D15" s="65"/>
      <c r="E15" s="65" t="s">
        <v>51</v>
      </c>
      <c r="F15" s="65"/>
      <c r="G15" s="66" t="s">
        <v>197</v>
      </c>
      <c r="H15" s="67"/>
      <c r="I15" s="67"/>
      <c r="J15" s="67"/>
      <c r="K15" s="67"/>
      <c r="L15" s="67"/>
      <c r="M15" s="67"/>
      <c r="N15" s="68"/>
      <c r="O15" s="19">
        <v>6</v>
      </c>
      <c r="P15" s="21">
        <v>10</v>
      </c>
      <c r="Q15" s="69" t="s">
        <v>52</v>
      </c>
      <c r="R15" s="70"/>
      <c r="S15" s="70"/>
      <c r="T15" s="71"/>
      <c r="U15" s="66" t="s">
        <v>166</v>
      </c>
      <c r="V15" s="67"/>
      <c r="W15" s="67"/>
      <c r="X15" s="67"/>
      <c r="Y15" s="67"/>
      <c r="Z15" s="68"/>
      <c r="AA15" s="153"/>
      <c r="AB15" s="154"/>
      <c r="AC15" s="154"/>
      <c r="AD15" s="155"/>
      <c r="AE15" s="158"/>
      <c r="AF15" s="159"/>
      <c r="AG15" s="160"/>
      <c r="AH15" s="156" t="s">
        <v>135</v>
      </c>
      <c r="AI15" s="157"/>
      <c r="AJ15" s="6"/>
      <c r="AK15" s="7"/>
      <c r="AL15" s="5"/>
      <c r="AM15" s="80"/>
      <c r="AN15" s="80"/>
    </row>
    <row r="16" spans="1:40" ht="51.75" customHeight="1" x14ac:dyDescent="0.2">
      <c r="A16" s="2"/>
      <c r="B16" s="18">
        <v>31</v>
      </c>
      <c r="C16" s="65"/>
      <c r="D16" s="65"/>
      <c r="E16" s="65" t="s">
        <v>51</v>
      </c>
      <c r="F16" s="65"/>
      <c r="G16" s="66" t="s">
        <v>198</v>
      </c>
      <c r="H16" s="67"/>
      <c r="I16" s="67"/>
      <c r="J16" s="67"/>
      <c r="K16" s="67"/>
      <c r="L16" s="67"/>
      <c r="M16" s="67"/>
      <c r="N16" s="68"/>
      <c r="O16" s="19">
        <v>3</v>
      </c>
      <c r="P16" s="21">
        <v>6</v>
      </c>
      <c r="Q16" s="69" t="s">
        <v>100</v>
      </c>
      <c r="R16" s="70"/>
      <c r="S16" s="70"/>
      <c r="T16" s="71"/>
      <c r="U16" s="248" t="s">
        <v>210</v>
      </c>
      <c r="V16" s="248"/>
      <c r="W16" s="248"/>
      <c r="X16" s="248"/>
      <c r="Y16" s="248"/>
      <c r="Z16" s="248"/>
      <c r="AA16" s="65" t="s">
        <v>222</v>
      </c>
      <c r="AB16" s="65"/>
      <c r="AC16" s="65"/>
      <c r="AD16" s="65"/>
      <c r="AE16" s="161" t="s">
        <v>225</v>
      </c>
      <c r="AF16" s="161"/>
      <c r="AG16" s="161"/>
      <c r="AH16" s="74" t="s">
        <v>231</v>
      </c>
      <c r="AI16" s="75"/>
      <c r="AJ16" s="6"/>
      <c r="AK16" s="5"/>
      <c r="AL16" s="5"/>
      <c r="AM16" s="80"/>
      <c r="AN16" s="80"/>
    </row>
    <row r="17" spans="1:56" ht="61.5" customHeight="1" x14ac:dyDescent="0.2">
      <c r="A17" s="2"/>
      <c r="B17" s="18">
        <v>32</v>
      </c>
      <c r="C17" s="65"/>
      <c r="D17" s="65"/>
      <c r="E17" s="65" t="s">
        <v>51</v>
      </c>
      <c r="F17" s="65"/>
      <c r="G17" s="66" t="s">
        <v>199</v>
      </c>
      <c r="H17" s="67"/>
      <c r="I17" s="67"/>
      <c r="J17" s="67"/>
      <c r="K17" s="67"/>
      <c r="L17" s="67"/>
      <c r="M17" s="67"/>
      <c r="N17" s="68"/>
      <c r="O17" s="19">
        <v>9</v>
      </c>
      <c r="P17" s="21">
        <v>12</v>
      </c>
      <c r="Q17" s="175" t="s">
        <v>99</v>
      </c>
      <c r="R17" s="176"/>
      <c r="S17" s="176"/>
      <c r="T17" s="177"/>
      <c r="U17" s="248" t="s">
        <v>211</v>
      </c>
      <c r="V17" s="248"/>
      <c r="W17" s="248"/>
      <c r="X17" s="248"/>
      <c r="Y17" s="248"/>
      <c r="Z17" s="248"/>
      <c r="AA17" s="65" t="s">
        <v>221</v>
      </c>
      <c r="AB17" s="65"/>
      <c r="AC17" s="65"/>
      <c r="AD17" s="65"/>
      <c r="AE17" s="161"/>
      <c r="AF17" s="73"/>
      <c r="AG17" s="73"/>
      <c r="AH17" s="74" t="s">
        <v>60</v>
      </c>
      <c r="AI17" s="75"/>
      <c r="AK17" s="4"/>
      <c r="AL17" s="5"/>
      <c r="AM17" s="80"/>
      <c r="AN17" s="80"/>
    </row>
    <row r="18" spans="1:56" ht="62.25" customHeight="1" x14ac:dyDescent="0.2">
      <c r="A18" s="2"/>
      <c r="B18" s="18">
        <v>33</v>
      </c>
      <c r="C18" s="65"/>
      <c r="D18" s="65"/>
      <c r="E18" s="65" t="s">
        <v>51</v>
      </c>
      <c r="F18" s="65"/>
      <c r="G18" s="66" t="s">
        <v>200</v>
      </c>
      <c r="H18" s="67"/>
      <c r="I18" s="67"/>
      <c r="J18" s="67"/>
      <c r="K18" s="67"/>
      <c r="L18" s="67"/>
      <c r="M18" s="67"/>
      <c r="N18" s="68"/>
      <c r="O18" s="19">
        <v>9</v>
      </c>
      <c r="P18" s="21">
        <v>12</v>
      </c>
      <c r="Q18" s="175" t="s">
        <v>99</v>
      </c>
      <c r="R18" s="176"/>
      <c r="S18" s="176"/>
      <c r="T18" s="177"/>
      <c r="U18" s="248" t="s">
        <v>212</v>
      </c>
      <c r="V18" s="248"/>
      <c r="W18" s="248"/>
      <c r="X18" s="248"/>
      <c r="Y18" s="248"/>
      <c r="Z18" s="248"/>
      <c r="AA18" s="65" t="s">
        <v>220</v>
      </c>
      <c r="AB18" s="65"/>
      <c r="AC18" s="65"/>
      <c r="AD18" s="65"/>
      <c r="AE18" s="161" t="s">
        <v>226</v>
      </c>
      <c r="AF18" s="73"/>
      <c r="AG18" s="73"/>
      <c r="AH18" s="74" t="s">
        <v>232</v>
      </c>
      <c r="AI18" s="75"/>
      <c r="AK18" s="4"/>
      <c r="AL18" s="5"/>
      <c r="AM18" s="3"/>
      <c r="AN18" s="3"/>
    </row>
    <row r="19" spans="1:56" ht="51.75" customHeight="1" x14ac:dyDescent="0.2">
      <c r="A19" s="2"/>
      <c r="B19" s="18">
        <v>34</v>
      </c>
      <c r="C19" s="65"/>
      <c r="D19" s="65"/>
      <c r="E19" s="65" t="s">
        <v>51</v>
      </c>
      <c r="F19" s="65"/>
      <c r="G19" s="66" t="s">
        <v>201</v>
      </c>
      <c r="H19" s="67"/>
      <c r="I19" s="67"/>
      <c r="J19" s="67"/>
      <c r="K19" s="67"/>
      <c r="L19" s="67"/>
      <c r="M19" s="67"/>
      <c r="N19" s="68"/>
      <c r="O19" s="19">
        <v>1</v>
      </c>
      <c r="P19" s="21">
        <v>1.5</v>
      </c>
      <c r="Q19" s="69" t="s">
        <v>207</v>
      </c>
      <c r="R19" s="70"/>
      <c r="S19" s="70"/>
      <c r="T19" s="71"/>
      <c r="U19" s="248" t="s">
        <v>213</v>
      </c>
      <c r="V19" s="248"/>
      <c r="W19" s="248"/>
      <c r="X19" s="248"/>
      <c r="Y19" s="248"/>
      <c r="Z19" s="248"/>
      <c r="AA19" s="65"/>
      <c r="AB19" s="65"/>
      <c r="AC19" s="65"/>
      <c r="AD19" s="65"/>
      <c r="AE19" s="161"/>
      <c r="AF19" s="73"/>
      <c r="AG19" s="73"/>
      <c r="AH19" s="156" t="s">
        <v>135</v>
      </c>
      <c r="AI19" s="157"/>
      <c r="AJ19" s="6"/>
      <c r="AK19" s="7"/>
      <c r="AL19" s="5"/>
      <c r="AM19" s="80"/>
      <c r="AN19" s="80"/>
    </row>
    <row r="20" spans="1:56" ht="51.75" customHeight="1" x14ac:dyDescent="0.2">
      <c r="A20" s="2"/>
      <c r="B20" s="18">
        <v>35</v>
      </c>
      <c r="C20" s="65"/>
      <c r="D20" s="65"/>
      <c r="E20" s="65" t="s">
        <v>51</v>
      </c>
      <c r="F20" s="65"/>
      <c r="G20" s="66" t="s">
        <v>202</v>
      </c>
      <c r="H20" s="67"/>
      <c r="I20" s="67"/>
      <c r="J20" s="67"/>
      <c r="K20" s="67"/>
      <c r="L20" s="67"/>
      <c r="M20" s="67"/>
      <c r="N20" s="68"/>
      <c r="O20" s="19">
        <v>1</v>
      </c>
      <c r="P20" s="21">
        <v>2</v>
      </c>
      <c r="Q20" s="69" t="s">
        <v>54</v>
      </c>
      <c r="R20" s="70"/>
      <c r="S20" s="70"/>
      <c r="T20" s="71"/>
      <c r="U20" s="248" t="s">
        <v>56</v>
      </c>
      <c r="V20" s="248"/>
      <c r="W20" s="248"/>
      <c r="X20" s="248"/>
      <c r="Y20" s="248"/>
      <c r="Z20" s="248"/>
      <c r="AA20" s="65"/>
      <c r="AB20" s="65"/>
      <c r="AC20" s="65"/>
      <c r="AD20" s="65"/>
      <c r="AE20" s="161"/>
      <c r="AF20" s="161"/>
      <c r="AG20" s="161"/>
      <c r="AH20" s="156" t="s">
        <v>135</v>
      </c>
      <c r="AI20" s="157"/>
      <c r="AJ20" s="6"/>
      <c r="AK20"/>
      <c r="AL20" s="5"/>
      <c r="AM20" s="80"/>
      <c r="AN20" s="80"/>
    </row>
    <row r="21" spans="1:56" ht="51.75" customHeight="1" x14ac:dyDescent="0.2">
      <c r="A21" s="2"/>
      <c r="B21" s="18">
        <v>36</v>
      </c>
      <c r="C21" s="65"/>
      <c r="D21" s="65"/>
      <c r="E21" s="65" t="s">
        <v>51</v>
      </c>
      <c r="F21" s="65"/>
      <c r="G21" s="66" t="s">
        <v>203</v>
      </c>
      <c r="H21" s="67"/>
      <c r="I21" s="67"/>
      <c r="J21" s="67"/>
      <c r="K21" s="67"/>
      <c r="L21" s="67"/>
      <c r="M21" s="67"/>
      <c r="N21" s="68"/>
      <c r="O21" s="19">
        <v>0.5</v>
      </c>
      <c r="P21" s="21">
        <v>1</v>
      </c>
      <c r="Q21" s="69" t="s">
        <v>207</v>
      </c>
      <c r="R21" s="70"/>
      <c r="S21" s="70"/>
      <c r="T21" s="71"/>
      <c r="U21" s="248" t="s">
        <v>214</v>
      </c>
      <c r="V21" s="248"/>
      <c r="W21" s="248"/>
      <c r="X21" s="248"/>
      <c r="Y21" s="248"/>
      <c r="Z21" s="248"/>
      <c r="AA21" s="65" t="s">
        <v>219</v>
      </c>
      <c r="AB21" s="65"/>
      <c r="AC21" s="65"/>
      <c r="AD21" s="65"/>
      <c r="AE21" s="161" t="s">
        <v>182</v>
      </c>
      <c r="AF21" s="73"/>
      <c r="AG21" s="73"/>
      <c r="AH21" s="126" t="s">
        <v>233</v>
      </c>
      <c r="AI21" s="127"/>
      <c r="AJ21" s="6"/>
      <c r="AK21" s="5"/>
      <c r="AL21" s="5"/>
      <c r="AM21" s="80"/>
      <c r="AN21" s="80"/>
    </row>
    <row r="22" spans="1:56" ht="51.75" customHeight="1" x14ac:dyDescent="0.2">
      <c r="A22" s="2"/>
      <c r="B22" s="18">
        <v>37</v>
      </c>
      <c r="C22" s="65"/>
      <c r="D22" s="65"/>
      <c r="E22" s="65" t="s">
        <v>51</v>
      </c>
      <c r="F22" s="65"/>
      <c r="G22" s="66" t="s">
        <v>204</v>
      </c>
      <c r="H22" s="67"/>
      <c r="I22" s="67"/>
      <c r="J22" s="67"/>
      <c r="K22" s="67"/>
      <c r="L22" s="67"/>
      <c r="M22" s="67"/>
      <c r="N22" s="68"/>
      <c r="O22" s="19">
        <v>1</v>
      </c>
      <c r="P22" s="21">
        <v>3</v>
      </c>
      <c r="Q22" s="69" t="s">
        <v>208</v>
      </c>
      <c r="R22" s="70"/>
      <c r="S22" s="70"/>
      <c r="T22" s="71"/>
      <c r="U22" s="248" t="s">
        <v>215</v>
      </c>
      <c r="V22" s="248"/>
      <c r="W22" s="248"/>
      <c r="X22" s="248"/>
      <c r="Y22" s="248"/>
      <c r="Z22" s="248"/>
      <c r="AA22" s="65"/>
      <c r="AB22" s="65"/>
      <c r="AC22" s="65"/>
      <c r="AD22" s="65"/>
      <c r="AE22" s="161" t="s">
        <v>227</v>
      </c>
      <c r="AF22" s="161"/>
      <c r="AG22" s="161"/>
      <c r="AH22" s="74" t="s">
        <v>230</v>
      </c>
      <c r="AI22" s="75"/>
      <c r="AJ22" s="6"/>
      <c r="AK22" s="5"/>
      <c r="AL22" s="5"/>
      <c r="AM22" s="80"/>
      <c r="AN22" s="80"/>
    </row>
    <row r="23" spans="1:56" ht="51.75" customHeight="1" x14ac:dyDescent="0.2">
      <c r="A23" s="2"/>
      <c r="B23" s="18">
        <v>38</v>
      </c>
      <c r="C23" s="65"/>
      <c r="D23" s="65"/>
      <c r="E23" s="65" t="s">
        <v>51</v>
      </c>
      <c r="F23" s="65"/>
      <c r="G23" s="66" t="s">
        <v>205</v>
      </c>
      <c r="H23" s="67"/>
      <c r="I23" s="67"/>
      <c r="J23" s="67"/>
      <c r="K23" s="67"/>
      <c r="L23" s="67"/>
      <c r="M23" s="67"/>
      <c r="N23" s="68"/>
      <c r="O23" s="19">
        <v>2</v>
      </c>
      <c r="P23" s="21">
        <v>3</v>
      </c>
      <c r="Q23" s="69" t="s">
        <v>207</v>
      </c>
      <c r="R23" s="70"/>
      <c r="S23" s="70"/>
      <c r="T23" s="71"/>
      <c r="U23" s="248" t="s">
        <v>216</v>
      </c>
      <c r="V23" s="248"/>
      <c r="W23" s="248"/>
      <c r="X23" s="248"/>
      <c r="Y23" s="248"/>
      <c r="Z23" s="248"/>
      <c r="AA23" s="65" t="s">
        <v>218</v>
      </c>
      <c r="AB23" s="65"/>
      <c r="AC23" s="65"/>
      <c r="AD23" s="65"/>
      <c r="AE23" s="161"/>
      <c r="AF23" s="161"/>
      <c r="AG23" s="161"/>
      <c r="AH23" s="74" t="s">
        <v>234</v>
      </c>
      <c r="AI23" s="75"/>
      <c r="AK23" s="4"/>
      <c r="AL23" s="5"/>
      <c r="AM23" s="80"/>
      <c r="AN23" s="80"/>
    </row>
    <row r="24" spans="1:56" ht="51.75" customHeight="1" x14ac:dyDescent="0.2">
      <c r="A24" s="2"/>
      <c r="B24" s="18">
        <v>39</v>
      </c>
      <c r="C24" s="65"/>
      <c r="D24" s="65"/>
      <c r="E24" s="65" t="s">
        <v>51</v>
      </c>
      <c r="F24" s="65"/>
      <c r="G24" s="66" t="s">
        <v>206</v>
      </c>
      <c r="H24" s="67"/>
      <c r="I24" s="67"/>
      <c r="J24" s="67"/>
      <c r="K24" s="67"/>
      <c r="L24" s="67"/>
      <c r="M24" s="67"/>
      <c r="N24" s="68"/>
      <c r="O24" s="19">
        <v>2.5</v>
      </c>
      <c r="P24" s="21">
        <v>4</v>
      </c>
      <c r="Q24" s="69" t="s">
        <v>207</v>
      </c>
      <c r="R24" s="70"/>
      <c r="S24" s="70"/>
      <c r="T24" s="71"/>
      <c r="U24" s="249" t="s">
        <v>217</v>
      </c>
      <c r="V24" s="249"/>
      <c r="W24" s="249"/>
      <c r="X24" s="249"/>
      <c r="Y24" s="249"/>
      <c r="Z24" s="249"/>
      <c r="AA24" s="65" t="s">
        <v>178</v>
      </c>
      <c r="AB24" s="65"/>
      <c r="AC24" s="65"/>
      <c r="AD24" s="65"/>
      <c r="AE24" s="161"/>
      <c r="AF24" s="161"/>
      <c r="AG24" s="161"/>
      <c r="AH24" s="74" t="s">
        <v>234</v>
      </c>
      <c r="AI24" s="75"/>
      <c r="AK24" s="4"/>
      <c r="AL24" s="5"/>
      <c r="AM24" s="3"/>
      <c r="AN24" s="3"/>
    </row>
    <row r="25" spans="1:56" x14ac:dyDescent="0.2">
      <c r="A25" s="245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6"/>
      <c r="U25" s="145"/>
      <c r="V25" s="132" t="s">
        <v>10</v>
      </c>
      <c r="W25" s="133"/>
      <c r="X25" s="145"/>
      <c r="Y25" s="132" t="s">
        <v>11</v>
      </c>
      <c r="Z25" s="133"/>
      <c r="AA25" s="136"/>
      <c r="AB25" s="138" t="s">
        <v>138</v>
      </c>
      <c r="AC25" s="139"/>
      <c r="AD25" s="136"/>
      <c r="AE25" s="138" t="s">
        <v>12</v>
      </c>
      <c r="AF25" s="139"/>
      <c r="AG25" s="136"/>
      <c r="AH25" s="138" t="s">
        <v>13</v>
      </c>
      <c r="AI25" s="147"/>
      <c r="AJ25" s="6"/>
      <c r="AK25" s="5"/>
      <c r="AL25" s="5"/>
      <c r="AM25" s="80"/>
      <c r="AN25" s="80"/>
      <c r="AV25" s="14"/>
      <c r="AW25" s="149"/>
      <c r="AX25" s="149"/>
      <c r="AY25" s="15"/>
      <c r="AZ25" s="15"/>
      <c r="BA25" s="15"/>
      <c r="BB25" s="149"/>
      <c r="BC25" s="149"/>
      <c r="BD25" s="149"/>
    </row>
    <row r="26" spans="1:56" ht="15" customHeight="1" thickBot="1" x14ac:dyDescent="0.25">
      <c r="A26" s="245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6"/>
      <c r="U26" s="146"/>
      <c r="V26" s="134"/>
      <c r="W26" s="135"/>
      <c r="X26" s="146"/>
      <c r="Y26" s="134"/>
      <c r="Z26" s="135"/>
      <c r="AA26" s="137"/>
      <c r="AB26" s="140"/>
      <c r="AC26" s="141"/>
      <c r="AD26" s="137"/>
      <c r="AE26" s="140"/>
      <c r="AF26" s="141"/>
      <c r="AG26" s="137"/>
      <c r="AH26" s="140"/>
      <c r="AI26" s="148"/>
      <c r="AJ26" s="6"/>
      <c r="AK26" s="5"/>
      <c r="AL26" s="5"/>
      <c r="AM26" s="80"/>
      <c r="AN26" s="80"/>
      <c r="AV26" s="14"/>
      <c r="AW26" s="149"/>
      <c r="AX26" s="149"/>
      <c r="AY26" s="15"/>
      <c r="AZ26" s="15"/>
      <c r="BA26" s="15"/>
      <c r="BB26" s="149"/>
      <c r="BC26" s="149"/>
      <c r="BD26" s="149"/>
    </row>
    <row r="27" spans="1:56" s="2" customFormat="1" x14ac:dyDescent="0.2">
      <c r="AJ27" s="6"/>
      <c r="AK27" s="5"/>
      <c r="AL27" s="5"/>
      <c r="AM27" s="80"/>
      <c r="AN27" s="80"/>
      <c r="AO27" s="1"/>
      <c r="AP27" s="1"/>
      <c r="AQ27" s="1"/>
      <c r="AR27" s="1"/>
      <c r="AS27" s="1"/>
      <c r="AT27" s="1"/>
      <c r="AU27" s="1"/>
    </row>
    <row r="28" spans="1:56" s="2" customFormat="1" x14ac:dyDescent="0.2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9"/>
      <c r="R28" s="9"/>
      <c r="S28" s="9"/>
      <c r="T28" s="64" t="s">
        <v>139</v>
      </c>
      <c r="U28" s="8"/>
      <c r="V28" s="8"/>
      <c r="AJ28" s="6"/>
    </row>
    <row r="29" spans="1:56" ht="30" customHeight="1" x14ac:dyDescent="0.2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22"/>
      <c r="R29" s="22"/>
      <c r="S29" s="22"/>
      <c r="T29" s="22"/>
      <c r="U29" s="8"/>
      <c r="V29" s="8"/>
      <c r="AJ29" s="6"/>
    </row>
    <row r="30" spans="1:56" x14ac:dyDescent="0.2">
      <c r="V30"/>
      <c r="AA30" s="9"/>
      <c r="AB30" s="9"/>
      <c r="AC30" s="9"/>
    </row>
    <row r="31" spans="1:56" x14ac:dyDescent="0.2">
      <c r="L31" s="2"/>
      <c r="M31" s="2"/>
      <c r="N31" s="2"/>
      <c r="O31" s="2"/>
      <c r="P31" s="2"/>
      <c r="Q31" s="2"/>
      <c r="R31" s="2"/>
      <c r="S31" s="2"/>
      <c r="T31" s="2"/>
      <c r="U31" s="10"/>
    </row>
    <row r="32" spans="1:56" x14ac:dyDescent="0.2"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2:22" x14ac:dyDescent="0.2"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2:22" x14ac:dyDescent="0.2">
      <c r="L34" s="2"/>
      <c r="M34" s="2"/>
      <c r="N34" s="2"/>
      <c r="O34" s="11"/>
      <c r="P34" s="11"/>
      <c r="Q34" s="11"/>
      <c r="R34" s="11"/>
      <c r="S34" s="11"/>
      <c r="T34" s="11"/>
      <c r="U34" s="2"/>
    </row>
    <row r="35" spans="12:22" x14ac:dyDescent="0.2"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2:22" x14ac:dyDescent="0.2">
      <c r="L36" s="2"/>
      <c r="M36" s="2"/>
      <c r="N36" s="12"/>
      <c r="O36" s="2"/>
      <c r="P36" s="2"/>
      <c r="Q36" s="2"/>
      <c r="R36" s="2"/>
      <c r="S36" s="2"/>
      <c r="T36" s="2"/>
      <c r="U36" s="2"/>
      <c r="V36" s="13"/>
    </row>
    <row r="37" spans="12:22" x14ac:dyDescent="0.2">
      <c r="L37" s="2"/>
      <c r="M37" s="2"/>
      <c r="N37" s="11"/>
      <c r="O37" s="2"/>
      <c r="P37" s="2"/>
      <c r="Q37" s="2"/>
      <c r="R37" s="2"/>
      <c r="S37" s="2"/>
      <c r="T37" s="2"/>
      <c r="U37" s="2"/>
    </row>
    <row r="38" spans="12:22" x14ac:dyDescent="0.2">
      <c r="L38" s="2"/>
      <c r="M38" s="2"/>
      <c r="N38" s="11"/>
      <c r="O38" s="2"/>
      <c r="P38" s="2"/>
      <c r="Q38" s="2"/>
      <c r="R38" s="2"/>
      <c r="S38" s="2"/>
      <c r="T38" s="2"/>
      <c r="U38" s="2"/>
    </row>
    <row r="39" spans="12:22" x14ac:dyDescent="0.2">
      <c r="L39" s="2"/>
      <c r="M39" s="2"/>
      <c r="N39" s="11"/>
      <c r="O39" s="2"/>
      <c r="P39" s="2"/>
      <c r="Q39" s="2"/>
      <c r="R39" s="2"/>
      <c r="S39" s="2"/>
      <c r="T39" s="2"/>
      <c r="U39" s="2"/>
    </row>
    <row r="40" spans="12:22" x14ac:dyDescent="0.2">
      <c r="L40" s="2"/>
      <c r="M40" s="2"/>
      <c r="N40" s="10"/>
      <c r="O40" s="2"/>
      <c r="P40" s="2"/>
      <c r="Q40" s="2"/>
      <c r="R40" s="2"/>
      <c r="S40" s="2"/>
      <c r="T40" s="2"/>
      <c r="U40" s="2"/>
    </row>
    <row r="41" spans="12:22" x14ac:dyDescent="0.2">
      <c r="L41" s="2"/>
      <c r="M41" s="2"/>
      <c r="N41" s="2"/>
      <c r="O41" s="2"/>
      <c r="P41" s="2"/>
      <c r="Q41" s="2"/>
      <c r="R41" s="2"/>
      <c r="S41" s="2"/>
      <c r="T41" s="2"/>
      <c r="U41" s="2"/>
    </row>
    <row r="48" spans="12:22" x14ac:dyDescent="0.2">
      <c r="P48"/>
      <c r="Q48"/>
      <c r="R48"/>
      <c r="S48"/>
      <c r="T48"/>
    </row>
  </sheetData>
  <mergeCells count="159">
    <mergeCell ref="B29:D29"/>
    <mergeCell ref="M29:P29"/>
    <mergeCell ref="E28:H28"/>
    <mergeCell ref="I28:L28"/>
    <mergeCell ref="M28:P28"/>
    <mergeCell ref="E29:H29"/>
    <mergeCell ref="I29:L29"/>
    <mergeCell ref="B28:D28"/>
    <mergeCell ref="BB25:BD26"/>
    <mergeCell ref="V25:W26"/>
    <mergeCell ref="X25:X26"/>
    <mergeCell ref="Y25:Z26"/>
    <mergeCell ref="AW25:AX26"/>
    <mergeCell ref="U25:U26"/>
    <mergeCell ref="AA25:AA26"/>
    <mergeCell ref="AM27:AN27"/>
    <mergeCell ref="AB25:AC26"/>
    <mergeCell ref="AD25:AD26"/>
    <mergeCell ref="AE25:AF26"/>
    <mergeCell ref="AH25:AI26"/>
    <mergeCell ref="AG25:AG26"/>
    <mergeCell ref="AM25:AN25"/>
    <mergeCell ref="AM26:AN26"/>
    <mergeCell ref="A25:T26"/>
    <mergeCell ref="B7:I8"/>
    <mergeCell ref="AA2:AI6"/>
    <mergeCell ref="B2:I6"/>
    <mergeCell ref="AE7:AI7"/>
    <mergeCell ref="J2:Z5"/>
    <mergeCell ref="J6:Z8"/>
    <mergeCell ref="AE8:AI8"/>
    <mergeCell ref="AM23:AN23"/>
    <mergeCell ref="AH23:AI23"/>
    <mergeCell ref="AM15:AN15"/>
    <mergeCell ref="AH21:AI21"/>
    <mergeCell ref="AH22:AI22"/>
    <mergeCell ref="AH16:AI16"/>
    <mergeCell ref="AM16:AN16"/>
    <mergeCell ref="AM19:AN19"/>
    <mergeCell ref="AH19:AI19"/>
    <mergeCell ref="U15:Z15"/>
    <mergeCell ref="AA15:AD15"/>
    <mergeCell ref="E11:F11"/>
    <mergeCell ref="U11:Z11"/>
    <mergeCell ref="Q10:T10"/>
    <mergeCell ref="Q11:T11"/>
    <mergeCell ref="B10:N10"/>
    <mergeCell ref="O10:P10"/>
    <mergeCell ref="C24:D24"/>
    <mergeCell ref="E24:F24"/>
    <mergeCell ref="U23:Z23"/>
    <mergeCell ref="U19:Z19"/>
    <mergeCell ref="Q17:T17"/>
    <mergeCell ref="C18:D18"/>
    <mergeCell ref="U20:Z20"/>
    <mergeCell ref="AA20:AD20"/>
    <mergeCell ref="AE20:AG20"/>
    <mergeCell ref="Q20:T20"/>
    <mergeCell ref="C23:D23"/>
    <mergeCell ref="E23:F23"/>
    <mergeCell ref="G23:N23"/>
    <mergeCell ref="AE22:AG22"/>
    <mergeCell ref="U21:Z21"/>
    <mergeCell ref="AA23:AD23"/>
    <mergeCell ref="AE23:AG23"/>
    <mergeCell ref="AA22:AD22"/>
    <mergeCell ref="AE24:AG24"/>
    <mergeCell ref="AA24:AD24"/>
    <mergeCell ref="Q21:T21"/>
    <mergeCell ref="U18:Z18"/>
    <mergeCell ref="C22:D22"/>
    <mergeCell ref="C19:D19"/>
    <mergeCell ref="U10:Z10"/>
    <mergeCell ref="G11:N11"/>
    <mergeCell ref="C11:D11"/>
    <mergeCell ref="Q13:T13"/>
    <mergeCell ref="U14:Z14"/>
    <mergeCell ref="AA14:AD14"/>
    <mergeCell ref="U13:Z13"/>
    <mergeCell ref="AA13:AD13"/>
    <mergeCell ref="C15:D15"/>
    <mergeCell ref="E15:F15"/>
    <mergeCell ref="G15:N15"/>
    <mergeCell ref="Q15:T15"/>
    <mergeCell ref="C14:D14"/>
    <mergeCell ref="U12:Z12"/>
    <mergeCell ref="C13:D13"/>
    <mergeCell ref="E13:F13"/>
    <mergeCell ref="G13:N13"/>
    <mergeCell ref="C12:D12"/>
    <mergeCell ref="E12:F12"/>
    <mergeCell ref="G12:N12"/>
    <mergeCell ref="Q12:T12"/>
    <mergeCell ref="E14:F14"/>
    <mergeCell ref="G14:N14"/>
    <mergeCell ref="Q14:T14"/>
    <mergeCell ref="AA17:AD17"/>
    <mergeCell ref="AE17:AG17"/>
    <mergeCell ref="AM21:AN21"/>
    <mergeCell ref="AE21:AG21"/>
    <mergeCell ref="AA19:AD19"/>
    <mergeCell ref="AA10:AD11"/>
    <mergeCell ref="AE10:AG11"/>
    <mergeCell ref="AE14:AG14"/>
    <mergeCell ref="AH14:AI14"/>
    <mergeCell ref="AE13:AG13"/>
    <mergeCell ref="AA21:AD21"/>
    <mergeCell ref="AA18:AD18"/>
    <mergeCell ref="AE18:AG18"/>
    <mergeCell ref="AA16:AD16"/>
    <mergeCell ref="AE16:AG16"/>
    <mergeCell ref="AA12:AD12"/>
    <mergeCell ref="AE12:AG12"/>
    <mergeCell ref="AE15:AG15"/>
    <mergeCell ref="AE19:AG19"/>
    <mergeCell ref="AM22:AN22"/>
    <mergeCell ref="AM20:AN20"/>
    <mergeCell ref="AH20:AI20"/>
    <mergeCell ref="AM13:AN13"/>
    <mergeCell ref="AM14:AN14"/>
    <mergeCell ref="AH15:AI15"/>
    <mergeCell ref="AH10:AI11"/>
    <mergeCell ref="AM11:AN11"/>
    <mergeCell ref="AM12:AN12"/>
    <mergeCell ref="AH13:AI13"/>
    <mergeCell ref="AH12:AI12"/>
    <mergeCell ref="AH17:AI17"/>
    <mergeCell ref="AM17:AN17"/>
    <mergeCell ref="AH18:AI18"/>
    <mergeCell ref="AH24:AI24"/>
    <mergeCell ref="Q23:T23"/>
    <mergeCell ref="Q24:T24"/>
    <mergeCell ref="G22:N22"/>
    <mergeCell ref="U22:Z22"/>
    <mergeCell ref="Q22:T22"/>
    <mergeCell ref="G24:N24"/>
    <mergeCell ref="U24:Z24"/>
    <mergeCell ref="E22:F22"/>
    <mergeCell ref="E18:F18"/>
    <mergeCell ref="G18:N18"/>
    <mergeCell ref="Q18:T18"/>
    <mergeCell ref="G21:N21"/>
    <mergeCell ref="E19:F19"/>
    <mergeCell ref="G19:N19"/>
    <mergeCell ref="G20:N20"/>
    <mergeCell ref="Q19:T19"/>
    <mergeCell ref="G16:N16"/>
    <mergeCell ref="C21:D21"/>
    <mergeCell ref="E21:F21"/>
    <mergeCell ref="C20:D20"/>
    <mergeCell ref="E20:F20"/>
    <mergeCell ref="U16:Z16"/>
    <mergeCell ref="Q16:T16"/>
    <mergeCell ref="C17:D17"/>
    <mergeCell ref="E17:F17"/>
    <mergeCell ref="G17:N17"/>
    <mergeCell ref="U17:Z17"/>
    <mergeCell ref="C16:D16"/>
    <mergeCell ref="E16:F16"/>
  </mergeCells>
  <phoneticPr fontId="0" type="noConversion"/>
  <printOptions horizontalCentered="1" verticalCentered="1"/>
  <pageMargins left="0.39370078740157483" right="0.39370078740157483" top="0.59055118110236227" bottom="0.59055118110236227" header="0" footer="0"/>
  <pageSetup paperSize="17" scale="76" orientation="landscape" r:id="rId1"/>
  <headerFooter alignWithMargins="0">
    <oddFooter>&amp;LMEJORA DE PROCESOS
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4"/>
  <sheetViews>
    <sheetView topLeftCell="A67" zoomScale="69" zoomScaleNormal="69" workbookViewId="0">
      <selection activeCell="G15" sqref="G15:N15"/>
    </sheetView>
  </sheetViews>
  <sheetFormatPr defaultColWidth="11.42578125" defaultRowHeight="12.75" x14ac:dyDescent="0.2"/>
  <cols>
    <col min="1" max="1" width="2.140625" style="1" customWidth="1"/>
    <col min="2" max="13" width="7.85546875" style="1" customWidth="1"/>
    <col min="14" max="14" width="8.28515625" style="1" customWidth="1"/>
    <col min="15" max="31" width="7.85546875" style="1" customWidth="1"/>
    <col min="32" max="32" width="8.5703125" style="1" customWidth="1"/>
    <col min="33" max="35" width="7.85546875" style="1" customWidth="1"/>
    <col min="36" max="16384" width="11.42578125" style="1"/>
  </cols>
  <sheetData>
    <row r="1" spans="1:40" ht="6.75" customHeight="1" thickBot="1" x14ac:dyDescent="0.25"/>
    <row r="2" spans="1:40" ht="13.5" customHeight="1" thickBot="1" x14ac:dyDescent="0.25">
      <c r="B2" s="112"/>
      <c r="C2" s="103"/>
      <c r="D2" s="103"/>
      <c r="E2" s="103"/>
      <c r="F2" s="103"/>
      <c r="G2" s="103"/>
      <c r="H2" s="103"/>
      <c r="I2" s="103"/>
      <c r="J2" s="199" t="s">
        <v>5</v>
      </c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1"/>
      <c r="AA2" s="106" t="s">
        <v>0</v>
      </c>
      <c r="AB2" s="106"/>
      <c r="AC2" s="106"/>
      <c r="AD2" s="106"/>
      <c r="AE2" s="106"/>
      <c r="AF2" s="106"/>
      <c r="AG2" s="106"/>
      <c r="AH2" s="106"/>
      <c r="AI2" s="107"/>
    </row>
    <row r="3" spans="1:40" ht="12.75" customHeight="1" thickBot="1" x14ac:dyDescent="0.25">
      <c r="B3" s="113"/>
      <c r="C3" s="114"/>
      <c r="D3" s="114"/>
      <c r="E3" s="114"/>
      <c r="F3" s="114"/>
      <c r="G3" s="114"/>
      <c r="H3" s="114"/>
      <c r="I3" s="115"/>
      <c r="J3" s="199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1"/>
      <c r="AA3" s="108"/>
      <c r="AB3" s="108"/>
      <c r="AC3" s="108"/>
      <c r="AD3" s="108"/>
      <c r="AE3" s="108"/>
      <c r="AF3" s="108"/>
      <c r="AG3" s="108"/>
      <c r="AH3" s="108"/>
      <c r="AI3" s="109"/>
    </row>
    <row r="4" spans="1:40" ht="12.75" customHeight="1" thickBot="1" x14ac:dyDescent="0.25">
      <c r="B4" s="113"/>
      <c r="C4" s="114"/>
      <c r="D4" s="114"/>
      <c r="E4" s="114"/>
      <c r="F4" s="114"/>
      <c r="G4" s="114"/>
      <c r="H4" s="114"/>
      <c r="I4" s="115"/>
      <c r="J4" s="199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1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40" ht="12.75" customHeight="1" thickBot="1" x14ac:dyDescent="0.25">
      <c r="B5" s="113"/>
      <c r="C5" s="114"/>
      <c r="D5" s="114"/>
      <c r="E5" s="114"/>
      <c r="F5" s="114"/>
      <c r="G5" s="114"/>
      <c r="H5" s="114"/>
      <c r="I5" s="115"/>
      <c r="J5" s="199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1"/>
      <c r="AA5" s="108"/>
      <c r="AB5" s="108"/>
      <c r="AC5" s="108"/>
      <c r="AD5" s="108"/>
      <c r="AE5" s="108"/>
      <c r="AF5" s="108"/>
      <c r="AG5" s="108"/>
      <c r="AH5" s="108"/>
      <c r="AI5" s="109"/>
    </row>
    <row r="6" spans="1:40" ht="13.5" customHeight="1" thickBot="1" x14ac:dyDescent="0.25">
      <c r="B6" s="104"/>
      <c r="C6" s="105"/>
      <c r="D6" s="105"/>
      <c r="E6" s="105"/>
      <c r="F6" s="105"/>
      <c r="G6" s="105"/>
      <c r="H6" s="105"/>
      <c r="I6" s="105"/>
      <c r="J6" s="120" t="s">
        <v>101</v>
      </c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10"/>
      <c r="AB6" s="110"/>
      <c r="AC6" s="110"/>
      <c r="AD6" s="110"/>
      <c r="AE6" s="110"/>
      <c r="AF6" s="110"/>
      <c r="AG6" s="110"/>
      <c r="AH6" s="110"/>
      <c r="AI6" s="111"/>
    </row>
    <row r="7" spans="1:40" ht="14.1" customHeight="1" x14ac:dyDescent="0.2">
      <c r="B7" s="102" t="s">
        <v>1</v>
      </c>
      <c r="C7" s="103"/>
      <c r="D7" s="103"/>
      <c r="E7" s="103"/>
      <c r="F7" s="103"/>
      <c r="G7" s="103"/>
      <c r="H7" s="103"/>
      <c r="I7" s="103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1"/>
      <c r="AA7" s="39" t="s">
        <v>2</v>
      </c>
      <c r="AB7" s="39"/>
      <c r="AC7" s="39"/>
      <c r="AD7" s="40"/>
      <c r="AE7" s="116" t="s">
        <v>61</v>
      </c>
      <c r="AF7" s="117"/>
      <c r="AG7" s="117"/>
      <c r="AH7" s="117"/>
      <c r="AI7" s="118"/>
    </row>
    <row r="8" spans="1:40" ht="14.1" customHeight="1" thickBot="1" x14ac:dyDescent="0.25">
      <c r="B8" s="104"/>
      <c r="C8" s="105"/>
      <c r="D8" s="105"/>
      <c r="E8" s="105"/>
      <c r="F8" s="105"/>
      <c r="G8" s="105"/>
      <c r="H8" s="105"/>
      <c r="I8" s="105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1"/>
      <c r="AA8" s="41" t="s">
        <v>3</v>
      </c>
      <c r="AB8" s="41"/>
      <c r="AC8" s="42"/>
      <c r="AD8" s="43"/>
      <c r="AE8" s="122" t="s">
        <v>252</v>
      </c>
      <c r="AF8" s="123"/>
      <c r="AG8" s="123"/>
      <c r="AH8" s="123"/>
      <c r="AI8" s="124"/>
    </row>
    <row r="9" spans="1:40" ht="13.5" thickBot="1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40" ht="27.95" customHeight="1" x14ac:dyDescent="0.2">
      <c r="A10" s="2"/>
      <c r="B10" s="90" t="s">
        <v>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3" t="s">
        <v>20</v>
      </c>
      <c r="P10" s="81"/>
      <c r="Q10" s="96" t="s">
        <v>21</v>
      </c>
      <c r="R10" s="97"/>
      <c r="S10" s="97"/>
      <c r="T10" s="98"/>
      <c r="U10" s="81" t="s">
        <v>7</v>
      </c>
      <c r="V10" s="81"/>
      <c r="W10" s="81"/>
      <c r="X10" s="81"/>
      <c r="Y10" s="81"/>
      <c r="Z10" s="81"/>
      <c r="AA10" s="81" t="s">
        <v>4</v>
      </c>
      <c r="AB10" s="81"/>
      <c r="AC10" s="81"/>
      <c r="AD10" s="81"/>
      <c r="AE10" s="83" t="s">
        <v>18</v>
      </c>
      <c r="AF10" s="83"/>
      <c r="AG10" s="83"/>
      <c r="AH10" s="81" t="s">
        <v>8</v>
      </c>
      <c r="AI10" s="128"/>
    </row>
    <row r="11" spans="1:40" ht="27.75" customHeight="1" x14ac:dyDescent="0.2">
      <c r="A11" s="2"/>
      <c r="B11" s="45" t="s">
        <v>50</v>
      </c>
      <c r="C11" s="82" t="s">
        <v>14</v>
      </c>
      <c r="D11" s="82"/>
      <c r="E11" s="94" t="s">
        <v>15</v>
      </c>
      <c r="F11" s="95"/>
      <c r="G11" s="91" t="s">
        <v>9</v>
      </c>
      <c r="H11" s="92"/>
      <c r="I11" s="92"/>
      <c r="J11" s="92"/>
      <c r="K11" s="92"/>
      <c r="L11" s="92"/>
      <c r="M11" s="92"/>
      <c r="N11" s="93"/>
      <c r="O11" s="46" t="s">
        <v>16</v>
      </c>
      <c r="P11" s="46" t="s">
        <v>17</v>
      </c>
      <c r="Q11" s="99" t="s">
        <v>62</v>
      </c>
      <c r="R11" s="100"/>
      <c r="S11" s="100"/>
      <c r="T11" s="101"/>
      <c r="U11" s="82" t="s">
        <v>19</v>
      </c>
      <c r="V11" s="82"/>
      <c r="W11" s="82"/>
      <c r="X11" s="82"/>
      <c r="Y11" s="82"/>
      <c r="Z11" s="82"/>
      <c r="AA11" s="82"/>
      <c r="AB11" s="82"/>
      <c r="AC11" s="82"/>
      <c r="AD11" s="82"/>
      <c r="AE11" s="84"/>
      <c r="AF11" s="84"/>
      <c r="AG11" s="84"/>
      <c r="AH11" s="82"/>
      <c r="AI11" s="129"/>
      <c r="AK11" s="4"/>
      <c r="AL11" s="4"/>
      <c r="AM11" s="125"/>
      <c r="AN11" s="125"/>
    </row>
    <row r="12" spans="1:40" ht="63" customHeight="1" x14ac:dyDescent="0.2">
      <c r="A12" s="2"/>
      <c r="B12" s="18">
        <v>40</v>
      </c>
      <c r="C12" s="65"/>
      <c r="D12" s="65"/>
      <c r="E12" s="65" t="s">
        <v>51</v>
      </c>
      <c r="F12" s="65"/>
      <c r="G12" s="66" t="s">
        <v>235</v>
      </c>
      <c r="H12" s="67"/>
      <c r="I12" s="67"/>
      <c r="J12" s="67"/>
      <c r="K12" s="67"/>
      <c r="L12" s="67"/>
      <c r="M12" s="67"/>
      <c r="N12" s="68"/>
      <c r="O12" s="19">
        <v>1</v>
      </c>
      <c r="P12" s="21">
        <v>1.5</v>
      </c>
      <c r="Q12" s="195" t="s">
        <v>240</v>
      </c>
      <c r="R12" s="196"/>
      <c r="S12" s="196"/>
      <c r="T12" s="197"/>
      <c r="U12" s="65" t="s">
        <v>55</v>
      </c>
      <c r="V12" s="65"/>
      <c r="W12" s="65"/>
      <c r="X12" s="65"/>
      <c r="Y12" s="65"/>
      <c r="Z12" s="65"/>
      <c r="AA12" s="65" t="s">
        <v>178</v>
      </c>
      <c r="AB12" s="65"/>
      <c r="AC12" s="65"/>
      <c r="AD12" s="65"/>
      <c r="AE12" s="161"/>
      <c r="AF12" s="161"/>
      <c r="AG12" s="161"/>
      <c r="AH12" s="74" t="s">
        <v>244</v>
      </c>
      <c r="AI12" s="75"/>
      <c r="AK12" s="4"/>
      <c r="AL12" s="5"/>
      <c r="AM12" s="3"/>
      <c r="AN12" s="3"/>
    </row>
    <row r="13" spans="1:40" ht="52.5" customHeight="1" x14ac:dyDescent="0.2">
      <c r="A13" s="2"/>
      <c r="B13" s="18">
        <v>41</v>
      </c>
      <c r="C13" s="65"/>
      <c r="D13" s="65"/>
      <c r="E13" s="65" t="s">
        <v>51</v>
      </c>
      <c r="F13" s="65"/>
      <c r="G13" s="66" t="s">
        <v>236</v>
      </c>
      <c r="H13" s="67"/>
      <c r="I13" s="67"/>
      <c r="J13" s="67"/>
      <c r="K13" s="67"/>
      <c r="L13" s="67"/>
      <c r="M13" s="67"/>
      <c r="N13" s="68"/>
      <c r="O13" s="19">
        <v>15</v>
      </c>
      <c r="P13" s="21">
        <v>18</v>
      </c>
      <c r="Q13" s="180" t="s">
        <v>63</v>
      </c>
      <c r="R13" s="181"/>
      <c r="S13" s="181"/>
      <c r="T13" s="182"/>
      <c r="U13" s="65" t="s">
        <v>241</v>
      </c>
      <c r="V13" s="65"/>
      <c r="W13" s="65"/>
      <c r="X13" s="65"/>
      <c r="Y13" s="65"/>
      <c r="Z13" s="65"/>
      <c r="AA13" s="65"/>
      <c r="AB13" s="65"/>
      <c r="AC13" s="65"/>
      <c r="AD13" s="65"/>
      <c r="AE13" s="161" t="s">
        <v>242</v>
      </c>
      <c r="AF13" s="161"/>
      <c r="AG13" s="161"/>
      <c r="AH13" s="74" t="s">
        <v>248</v>
      </c>
      <c r="AI13" s="75"/>
      <c r="AK13" s="4"/>
      <c r="AL13" s="5"/>
      <c r="AM13" s="3"/>
      <c r="AN13" s="3"/>
    </row>
    <row r="14" spans="1:40" ht="54" customHeight="1" x14ac:dyDescent="0.2">
      <c r="A14" s="2"/>
      <c r="B14" s="18">
        <v>42</v>
      </c>
      <c r="C14" s="65"/>
      <c r="D14" s="65"/>
      <c r="E14" s="65" t="s">
        <v>51</v>
      </c>
      <c r="F14" s="65"/>
      <c r="G14" s="66" t="s">
        <v>237</v>
      </c>
      <c r="H14" s="67"/>
      <c r="I14" s="67"/>
      <c r="J14" s="67"/>
      <c r="K14" s="67"/>
      <c r="L14" s="67"/>
      <c r="M14" s="67"/>
      <c r="N14" s="68"/>
      <c r="O14" s="19">
        <v>1</v>
      </c>
      <c r="P14" s="21">
        <v>1.5</v>
      </c>
      <c r="Q14" s="69" t="s">
        <v>207</v>
      </c>
      <c r="R14" s="70"/>
      <c r="S14" s="70"/>
      <c r="T14" s="71"/>
      <c r="U14" s="65" t="s">
        <v>245</v>
      </c>
      <c r="V14" s="65"/>
      <c r="W14" s="65"/>
      <c r="X14" s="65"/>
      <c r="Y14" s="65"/>
      <c r="Z14" s="65"/>
      <c r="AA14" s="192"/>
      <c r="AB14" s="193"/>
      <c r="AC14" s="193"/>
      <c r="AD14" s="194"/>
      <c r="AE14" s="161" t="s">
        <v>243</v>
      </c>
      <c r="AF14" s="161"/>
      <c r="AG14" s="161"/>
      <c r="AH14" s="74" t="s">
        <v>249</v>
      </c>
      <c r="AI14" s="75"/>
      <c r="AK14" s="4"/>
      <c r="AL14" s="5"/>
      <c r="AM14" s="80"/>
      <c r="AN14" s="80"/>
    </row>
    <row r="15" spans="1:40" ht="50.1" customHeight="1" x14ac:dyDescent="0.2">
      <c r="A15" s="2"/>
      <c r="B15" s="18">
        <v>43</v>
      </c>
      <c r="C15" s="65"/>
      <c r="D15" s="65"/>
      <c r="E15" s="65" t="s">
        <v>51</v>
      </c>
      <c r="F15" s="65"/>
      <c r="G15" s="66" t="s">
        <v>238</v>
      </c>
      <c r="H15" s="67"/>
      <c r="I15" s="67"/>
      <c r="J15" s="67"/>
      <c r="K15" s="67"/>
      <c r="L15" s="67"/>
      <c r="M15" s="67"/>
      <c r="N15" s="68"/>
      <c r="O15" s="19">
        <v>1</v>
      </c>
      <c r="P15" s="21">
        <v>2</v>
      </c>
      <c r="Q15" s="69" t="s">
        <v>207</v>
      </c>
      <c r="R15" s="70"/>
      <c r="S15" s="70"/>
      <c r="T15" s="71"/>
      <c r="U15" s="65" t="s">
        <v>246</v>
      </c>
      <c r="V15" s="65"/>
      <c r="W15" s="65"/>
      <c r="X15" s="65"/>
      <c r="Y15" s="65"/>
      <c r="Z15" s="65"/>
      <c r="AA15" s="65"/>
      <c r="AB15" s="65"/>
      <c r="AC15" s="65"/>
      <c r="AD15" s="65"/>
      <c r="AE15" s="161"/>
      <c r="AF15" s="161"/>
      <c r="AG15" s="161"/>
      <c r="AH15" s="74" t="s">
        <v>250</v>
      </c>
      <c r="AI15" s="75"/>
      <c r="AK15" s="5"/>
      <c r="AL15" s="5"/>
      <c r="AM15" s="80"/>
      <c r="AN15" s="80"/>
    </row>
    <row r="16" spans="1:40" ht="50.1" customHeight="1" x14ac:dyDescent="0.2">
      <c r="A16" s="2"/>
      <c r="B16" s="18">
        <v>44</v>
      </c>
      <c r="C16" s="153"/>
      <c r="D16" s="155"/>
      <c r="E16" s="65" t="s">
        <v>51</v>
      </c>
      <c r="F16" s="65"/>
      <c r="G16" s="66" t="s">
        <v>239</v>
      </c>
      <c r="H16" s="67"/>
      <c r="I16" s="67"/>
      <c r="J16" s="67"/>
      <c r="K16" s="67"/>
      <c r="L16" s="67"/>
      <c r="M16" s="67"/>
      <c r="N16" s="68"/>
      <c r="O16" s="19">
        <v>1</v>
      </c>
      <c r="P16" s="21">
        <v>3.5</v>
      </c>
      <c r="Q16" s="69" t="s">
        <v>207</v>
      </c>
      <c r="R16" s="70"/>
      <c r="S16" s="70"/>
      <c r="T16" s="71"/>
      <c r="U16" s="72" t="s">
        <v>247</v>
      </c>
      <c r="V16" s="72"/>
      <c r="W16" s="72"/>
      <c r="X16" s="72"/>
      <c r="Y16" s="72"/>
      <c r="Z16" s="72"/>
      <c r="AA16" s="72"/>
      <c r="AB16" s="72"/>
      <c r="AC16" s="72"/>
      <c r="AD16" s="72"/>
      <c r="AE16" s="202"/>
      <c r="AF16" s="202"/>
      <c r="AG16" s="202"/>
      <c r="AH16" s="151"/>
      <c r="AI16" s="152"/>
      <c r="AK16" s="5"/>
      <c r="AL16" s="5"/>
      <c r="AM16" s="3"/>
      <c r="AN16" s="3"/>
    </row>
    <row r="17" spans="2:56" x14ac:dyDescent="0.2">
      <c r="B17" s="239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1"/>
      <c r="U17" s="145"/>
      <c r="V17" s="132" t="s">
        <v>10</v>
      </c>
      <c r="W17" s="133"/>
      <c r="X17" s="145"/>
      <c r="Y17" s="132" t="s">
        <v>11</v>
      </c>
      <c r="Z17" s="133"/>
      <c r="AA17" s="191"/>
      <c r="AB17" s="189" t="s">
        <v>138</v>
      </c>
      <c r="AC17" s="198"/>
      <c r="AD17" s="191"/>
      <c r="AE17" s="189" t="s">
        <v>12</v>
      </c>
      <c r="AF17" s="198"/>
      <c r="AG17" s="191"/>
      <c r="AH17" s="189" t="s">
        <v>13</v>
      </c>
      <c r="AI17" s="190"/>
      <c r="AJ17" s="6"/>
      <c r="AK17" s="5"/>
      <c r="AL17" s="5"/>
      <c r="AM17" s="80"/>
      <c r="AN17" s="80"/>
      <c r="AV17" s="14"/>
      <c r="AW17" s="149"/>
      <c r="AX17" s="149"/>
      <c r="AY17" s="15"/>
      <c r="AZ17" s="15"/>
      <c r="BA17" s="15"/>
      <c r="BB17" s="149"/>
      <c r="BC17" s="149"/>
      <c r="BD17" s="149"/>
    </row>
    <row r="18" spans="2:56" ht="15" customHeight="1" thickBot="1" x14ac:dyDescent="0.25">
      <c r="B18" s="242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4"/>
      <c r="U18" s="146"/>
      <c r="V18" s="134"/>
      <c r="W18" s="135"/>
      <c r="X18" s="146"/>
      <c r="Y18" s="134"/>
      <c r="Z18" s="135"/>
      <c r="AA18" s="137"/>
      <c r="AB18" s="140"/>
      <c r="AC18" s="141"/>
      <c r="AD18" s="137"/>
      <c r="AE18" s="140"/>
      <c r="AF18" s="141"/>
      <c r="AG18" s="137"/>
      <c r="AH18" s="140"/>
      <c r="AI18" s="148"/>
      <c r="AJ18" s="6"/>
      <c r="AK18" s="5"/>
      <c r="AL18" s="5"/>
      <c r="AM18" s="80"/>
      <c r="AN18" s="80"/>
      <c r="AV18" s="14"/>
      <c r="AW18" s="149"/>
      <c r="AX18" s="149"/>
      <c r="AY18" s="15"/>
      <c r="AZ18" s="15"/>
      <c r="BA18" s="15"/>
      <c r="BB18" s="149"/>
      <c r="BC18" s="149"/>
      <c r="BD18" s="149"/>
    </row>
    <row r="19" spans="2:56" ht="15" customHeight="1" x14ac:dyDescent="0.2">
      <c r="B19" s="208" t="s">
        <v>33</v>
      </c>
      <c r="C19" s="209"/>
      <c r="D19" s="212" t="s">
        <v>29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4"/>
      <c r="V19" s="212" t="s">
        <v>24</v>
      </c>
      <c r="W19" s="213"/>
      <c r="X19" s="213"/>
      <c r="Y19" s="213"/>
      <c r="Z19" s="213"/>
      <c r="AA19" s="213"/>
      <c r="AB19" s="213"/>
      <c r="AC19" s="213"/>
      <c r="AD19" s="213"/>
      <c r="AE19" s="213"/>
      <c r="AF19" s="214"/>
      <c r="AG19" s="185" t="s">
        <v>251</v>
      </c>
      <c r="AH19" s="185"/>
      <c r="AI19" s="186"/>
      <c r="AJ19" s="6"/>
      <c r="AK19" s="5"/>
      <c r="AL19" s="5"/>
      <c r="AM19" s="3"/>
      <c r="AN19" s="3"/>
      <c r="AV19" s="14"/>
      <c r="AW19" s="15"/>
      <c r="AX19" s="15"/>
      <c r="AY19" s="15"/>
      <c r="AZ19" s="15"/>
      <c r="BA19" s="15"/>
      <c r="BB19" s="15"/>
      <c r="BC19" s="15"/>
      <c r="BD19" s="15"/>
    </row>
    <row r="20" spans="2:56" ht="15" customHeight="1" x14ac:dyDescent="0.2">
      <c r="B20" s="210"/>
      <c r="C20" s="211"/>
      <c r="D20" s="215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7"/>
      <c r="V20" s="215"/>
      <c r="W20" s="216"/>
      <c r="X20" s="216"/>
      <c r="Y20" s="216"/>
      <c r="Z20" s="216"/>
      <c r="AA20" s="216"/>
      <c r="AB20" s="216"/>
      <c r="AC20" s="216"/>
      <c r="AD20" s="216"/>
      <c r="AE20" s="216"/>
      <c r="AF20" s="217"/>
      <c r="AG20" s="54" t="s">
        <v>25</v>
      </c>
      <c r="AH20" s="54" t="s">
        <v>26</v>
      </c>
      <c r="AI20" s="55" t="s">
        <v>31</v>
      </c>
      <c r="AJ20" s="6"/>
      <c r="AK20" s="5" t="s">
        <v>57</v>
      </c>
      <c r="AL20" s="5" t="s">
        <v>58</v>
      </c>
      <c r="AM20" s="3"/>
      <c r="AN20" s="3"/>
      <c r="AV20" s="14"/>
      <c r="AW20" s="15"/>
      <c r="AX20" s="15"/>
      <c r="AY20" s="15"/>
      <c r="AZ20" s="15"/>
      <c r="BA20" s="15"/>
      <c r="BB20" s="15"/>
      <c r="BC20" s="15"/>
      <c r="BD20" s="15"/>
    </row>
    <row r="21" spans="2:56" x14ac:dyDescent="0.2">
      <c r="B21" s="187" t="s">
        <v>46</v>
      </c>
      <c r="C21" s="188"/>
      <c r="D21" s="203" t="s">
        <v>94</v>
      </c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5"/>
      <c r="V21" s="178" t="s">
        <v>27</v>
      </c>
      <c r="W21" s="178"/>
      <c r="X21" s="178"/>
      <c r="Y21" s="178"/>
      <c r="Z21" s="178"/>
      <c r="AA21" s="178"/>
      <c r="AB21" s="178"/>
      <c r="AC21" s="178"/>
      <c r="AD21" s="178"/>
      <c r="AE21" s="178"/>
      <c r="AF21" s="179"/>
      <c r="AG21" s="56">
        <f>37.5+11.5</f>
        <v>49</v>
      </c>
      <c r="AH21" s="56">
        <f>79+16.5</f>
        <v>95.5</v>
      </c>
      <c r="AI21" s="57">
        <f t="shared" ref="AI21:AI52" si="0">AVERAGE(AG21:AH21)</f>
        <v>72.25</v>
      </c>
      <c r="AJ21" s="34">
        <v>1</v>
      </c>
      <c r="AK21" s="35">
        <v>1</v>
      </c>
      <c r="AL21" s="35">
        <v>2.5</v>
      </c>
      <c r="AM21" s="35"/>
      <c r="AN21" s="35">
        <v>48.5</v>
      </c>
      <c r="AO21" s="35">
        <v>91.5</v>
      </c>
      <c r="AP21" s="35"/>
      <c r="AQ21" s="35"/>
      <c r="AR21" s="35"/>
      <c r="AS21" s="35"/>
      <c r="AT21" s="36"/>
      <c r="AV21" s="14"/>
      <c r="AW21" s="15"/>
      <c r="AX21" s="15"/>
      <c r="AY21" s="15"/>
      <c r="AZ21" s="15"/>
      <c r="BA21" s="15"/>
      <c r="BB21" s="15"/>
      <c r="BC21" s="15"/>
      <c r="BD21" s="15"/>
    </row>
    <row r="22" spans="2:56" x14ac:dyDescent="0.2">
      <c r="B22" s="183" t="s">
        <v>34</v>
      </c>
      <c r="C22" s="184"/>
      <c r="D22" s="203" t="s">
        <v>79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5"/>
      <c r="V22" s="206" t="s">
        <v>28</v>
      </c>
      <c r="W22" s="206"/>
      <c r="X22" s="206"/>
      <c r="Y22" s="206"/>
      <c r="Z22" s="206"/>
      <c r="AA22" s="206"/>
      <c r="AB22" s="206"/>
      <c r="AC22" s="206"/>
      <c r="AD22" s="206"/>
      <c r="AE22" s="206"/>
      <c r="AF22" s="207"/>
      <c r="AG22" s="56">
        <f>42.5+11.5</f>
        <v>54</v>
      </c>
      <c r="AH22" s="56">
        <f>89+16.5</f>
        <v>105.5</v>
      </c>
      <c r="AI22" s="57">
        <f t="shared" si="0"/>
        <v>79.75</v>
      </c>
      <c r="AJ22" s="6">
        <v>2</v>
      </c>
      <c r="AK22" s="5">
        <v>2</v>
      </c>
      <c r="AL22" s="5">
        <v>4</v>
      </c>
      <c r="AM22" s="3">
        <v>15</v>
      </c>
      <c r="AN22" s="3">
        <v>2</v>
      </c>
      <c r="AO22" s="1">
        <v>4</v>
      </c>
      <c r="AV22" s="14"/>
      <c r="AW22" s="15"/>
      <c r="AX22" s="15"/>
      <c r="AY22" s="15"/>
      <c r="AZ22" s="15"/>
      <c r="BA22" s="15"/>
      <c r="BB22" s="15"/>
      <c r="BC22" s="15"/>
      <c r="BD22" s="15"/>
    </row>
    <row r="23" spans="2:56" x14ac:dyDescent="0.2">
      <c r="B23" s="183" t="s">
        <v>34</v>
      </c>
      <c r="C23" s="184"/>
      <c r="D23" s="203" t="s">
        <v>80</v>
      </c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5"/>
      <c r="V23" s="206" t="s">
        <v>30</v>
      </c>
      <c r="W23" s="206"/>
      <c r="X23" s="206"/>
      <c r="Y23" s="206"/>
      <c r="Z23" s="206"/>
      <c r="AA23" s="206"/>
      <c r="AB23" s="206"/>
      <c r="AC23" s="206"/>
      <c r="AD23" s="206"/>
      <c r="AE23" s="206"/>
      <c r="AF23" s="207"/>
      <c r="AG23" s="56">
        <f>40.5+11.5</f>
        <v>52</v>
      </c>
      <c r="AH23" s="56">
        <f>85+16.5</f>
        <v>101.5</v>
      </c>
      <c r="AI23" s="57">
        <f t="shared" si="0"/>
        <v>76.75</v>
      </c>
      <c r="AJ23" s="6">
        <v>3</v>
      </c>
      <c r="AK23" s="5">
        <v>1.5</v>
      </c>
      <c r="AL23" s="5">
        <v>3</v>
      </c>
      <c r="AM23" s="3">
        <v>31</v>
      </c>
      <c r="AN23" s="3">
        <v>3</v>
      </c>
      <c r="AO23" s="1">
        <v>6</v>
      </c>
      <c r="AV23" s="14"/>
      <c r="AW23" s="15"/>
      <c r="AX23" s="15"/>
      <c r="AY23" s="15"/>
      <c r="AZ23" s="15"/>
      <c r="BA23" s="15"/>
      <c r="BB23" s="15"/>
      <c r="BC23" s="15"/>
      <c r="BD23" s="15"/>
    </row>
    <row r="24" spans="2:56" x14ac:dyDescent="0.2">
      <c r="B24" s="183" t="s">
        <v>35</v>
      </c>
      <c r="C24" s="184"/>
      <c r="D24" s="203" t="s">
        <v>95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5"/>
      <c r="V24" s="178" t="s">
        <v>32</v>
      </c>
      <c r="W24" s="178"/>
      <c r="X24" s="178"/>
      <c r="Y24" s="178"/>
      <c r="Z24" s="178"/>
      <c r="AA24" s="178"/>
      <c r="AB24" s="178"/>
      <c r="AC24" s="178"/>
      <c r="AD24" s="178"/>
      <c r="AE24" s="178"/>
      <c r="AF24" s="179"/>
      <c r="AG24" s="56">
        <f>38.5+11.5</f>
        <v>50</v>
      </c>
      <c r="AH24" s="56">
        <f>82.5+16.5</f>
        <v>99</v>
      </c>
      <c r="AI24" s="57">
        <f t="shared" si="0"/>
        <v>74.5</v>
      </c>
      <c r="AJ24" s="6">
        <v>4</v>
      </c>
      <c r="AK24" s="5">
        <v>0.5</v>
      </c>
      <c r="AL24" s="5">
        <v>1</v>
      </c>
      <c r="AM24" s="3"/>
      <c r="AN24" s="37">
        <f>SUM(AN21:AN23)</f>
        <v>53.5</v>
      </c>
      <c r="AO24" s="38">
        <f>SUM(AO21:AO23)</f>
        <v>101.5</v>
      </c>
      <c r="AV24" s="14"/>
      <c r="AW24" s="15"/>
      <c r="AX24" s="15"/>
      <c r="AY24" s="15"/>
      <c r="AZ24" s="15"/>
      <c r="BA24" s="15"/>
      <c r="BB24" s="15"/>
      <c r="BC24" s="15"/>
      <c r="BD24" s="15"/>
    </row>
    <row r="25" spans="2:56" x14ac:dyDescent="0.2">
      <c r="B25" s="183" t="s">
        <v>36</v>
      </c>
      <c r="C25" s="184"/>
      <c r="D25" s="203" t="s">
        <v>96</v>
      </c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5"/>
      <c r="V25" s="206" t="s">
        <v>28</v>
      </c>
      <c r="W25" s="206"/>
      <c r="X25" s="206"/>
      <c r="Y25" s="206"/>
      <c r="Z25" s="206"/>
      <c r="AA25" s="206"/>
      <c r="AB25" s="206"/>
      <c r="AC25" s="206"/>
      <c r="AD25" s="206"/>
      <c r="AE25" s="206"/>
      <c r="AF25" s="207"/>
      <c r="AG25" s="56">
        <f>42.5+11.5</f>
        <v>54</v>
      </c>
      <c r="AH25" s="56">
        <f>89+16.5</f>
        <v>105.5</v>
      </c>
      <c r="AI25" s="57">
        <f t="shared" si="0"/>
        <v>79.75</v>
      </c>
      <c r="AJ25" s="6">
        <v>5</v>
      </c>
      <c r="AK25" s="5">
        <v>1</v>
      </c>
      <c r="AL25" s="5">
        <v>2</v>
      </c>
      <c r="AM25" s="3">
        <v>-15</v>
      </c>
      <c r="AN25" s="3">
        <v>-2</v>
      </c>
      <c r="AO25" s="1">
        <v>-4</v>
      </c>
      <c r="AV25" s="14"/>
      <c r="AW25" s="15"/>
      <c r="AX25" s="15"/>
      <c r="AY25" s="15"/>
      <c r="AZ25" s="15"/>
      <c r="BA25" s="15"/>
      <c r="BB25" s="15"/>
      <c r="BC25" s="15"/>
      <c r="BD25" s="15"/>
    </row>
    <row r="26" spans="2:56" ht="15" customHeight="1" x14ac:dyDescent="0.2">
      <c r="B26" s="183" t="s">
        <v>36</v>
      </c>
      <c r="C26" s="184"/>
      <c r="D26" s="203" t="s">
        <v>80</v>
      </c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5"/>
      <c r="V26" s="206" t="s">
        <v>30</v>
      </c>
      <c r="W26" s="206"/>
      <c r="X26" s="206"/>
      <c r="Y26" s="206"/>
      <c r="Z26" s="206"/>
      <c r="AA26" s="206"/>
      <c r="AB26" s="206"/>
      <c r="AC26" s="206"/>
      <c r="AD26" s="206"/>
      <c r="AE26" s="206"/>
      <c r="AF26" s="207"/>
      <c r="AG26" s="56">
        <f>40.5+11.5</f>
        <v>52</v>
      </c>
      <c r="AH26" s="56">
        <f>85+16.5</f>
        <v>101.5</v>
      </c>
      <c r="AI26" s="57">
        <f t="shared" si="0"/>
        <v>76.75</v>
      </c>
      <c r="AJ26" s="6">
        <v>6</v>
      </c>
      <c r="AK26" s="5">
        <v>1</v>
      </c>
      <c r="AL26" s="5">
        <v>2</v>
      </c>
      <c r="AM26" s="3" t="s">
        <v>59</v>
      </c>
      <c r="AN26" s="3">
        <v>-1</v>
      </c>
      <c r="AO26" s="1">
        <v>-3</v>
      </c>
      <c r="AV26" s="14"/>
      <c r="AW26" s="15"/>
      <c r="AX26" s="15"/>
      <c r="AY26" s="15"/>
      <c r="AZ26" s="15"/>
      <c r="BA26" s="15"/>
      <c r="BB26" s="15"/>
      <c r="BC26" s="15"/>
      <c r="BD26" s="15"/>
    </row>
    <row r="27" spans="2:56" x14ac:dyDescent="0.2">
      <c r="B27" s="183" t="s">
        <v>36</v>
      </c>
      <c r="C27" s="184"/>
      <c r="D27" s="203" t="s">
        <v>64</v>
      </c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5"/>
      <c r="V27" s="206" t="s">
        <v>65</v>
      </c>
      <c r="W27" s="206"/>
      <c r="X27" s="206"/>
      <c r="Y27" s="206"/>
      <c r="Z27" s="206"/>
      <c r="AA27" s="206"/>
      <c r="AB27" s="206"/>
      <c r="AC27" s="206"/>
      <c r="AD27" s="206"/>
      <c r="AE27" s="206"/>
      <c r="AF27" s="207"/>
      <c r="AG27" s="56">
        <f>62.5+11.5</f>
        <v>74</v>
      </c>
      <c r="AH27" s="56">
        <f>116+16.5</f>
        <v>132.5</v>
      </c>
      <c r="AI27" s="57">
        <f t="shared" si="0"/>
        <v>103.25</v>
      </c>
      <c r="AJ27" s="6">
        <v>9</v>
      </c>
      <c r="AK27" s="5">
        <v>0.5</v>
      </c>
      <c r="AL27" s="5">
        <v>2.5</v>
      </c>
      <c r="AM27" s="3"/>
      <c r="AN27" s="3"/>
      <c r="AV27" s="14"/>
      <c r="AW27" s="15"/>
      <c r="AX27" s="15"/>
      <c r="AY27" s="15"/>
      <c r="AZ27" s="15"/>
      <c r="BA27" s="15"/>
      <c r="BB27" s="15"/>
      <c r="BC27" s="15"/>
      <c r="BD27" s="15"/>
    </row>
    <row r="28" spans="2:56" x14ac:dyDescent="0.2">
      <c r="B28" s="183" t="s">
        <v>36</v>
      </c>
      <c r="C28" s="184"/>
      <c r="D28" s="203" t="s">
        <v>66</v>
      </c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5"/>
      <c r="V28" s="206" t="s">
        <v>67</v>
      </c>
      <c r="W28" s="206"/>
      <c r="X28" s="206"/>
      <c r="Y28" s="206"/>
      <c r="Z28" s="206"/>
      <c r="AA28" s="206"/>
      <c r="AB28" s="206"/>
      <c r="AC28" s="206"/>
      <c r="AD28" s="206"/>
      <c r="AE28" s="206"/>
      <c r="AF28" s="207"/>
      <c r="AG28" s="56">
        <f>44.5+11.5</f>
        <v>56</v>
      </c>
      <c r="AH28" s="56">
        <f>92+16.5</f>
        <v>108.5</v>
      </c>
      <c r="AI28" s="57">
        <f t="shared" si="0"/>
        <v>82.25</v>
      </c>
      <c r="AJ28" s="6">
        <v>10</v>
      </c>
      <c r="AK28" s="5">
        <v>1.5</v>
      </c>
      <c r="AL28" s="5">
        <v>2.5</v>
      </c>
      <c r="AM28" s="3"/>
      <c r="AN28" s="3"/>
      <c r="AV28" s="14"/>
      <c r="AW28" s="15"/>
      <c r="AX28" s="15"/>
      <c r="AY28" s="15"/>
      <c r="AZ28" s="15"/>
      <c r="BA28" s="15"/>
      <c r="BB28" s="15"/>
      <c r="BC28" s="15"/>
      <c r="BD28" s="15"/>
    </row>
    <row r="29" spans="2:56" x14ac:dyDescent="0.2">
      <c r="B29" s="218" t="s">
        <v>37</v>
      </c>
      <c r="C29" s="219"/>
      <c r="D29" s="203" t="s">
        <v>79</v>
      </c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5"/>
      <c r="V29" s="206" t="s">
        <v>38</v>
      </c>
      <c r="W29" s="206"/>
      <c r="X29" s="206"/>
      <c r="Y29" s="206"/>
      <c r="Z29" s="206"/>
      <c r="AA29" s="206"/>
      <c r="AB29" s="206"/>
      <c r="AC29" s="206"/>
      <c r="AD29" s="206"/>
      <c r="AE29" s="206"/>
      <c r="AF29" s="207"/>
      <c r="AG29" s="56">
        <f>43.5+11.5</f>
        <v>55</v>
      </c>
      <c r="AH29" s="56">
        <f>92+16.5</f>
        <v>108.5</v>
      </c>
      <c r="AI29" s="57">
        <f t="shared" si="0"/>
        <v>81.75</v>
      </c>
      <c r="AJ29" s="6">
        <v>11</v>
      </c>
      <c r="AK29" s="5">
        <v>2</v>
      </c>
      <c r="AL29" s="5">
        <v>4</v>
      </c>
      <c r="AM29" s="3"/>
      <c r="AN29" s="3"/>
      <c r="AV29" s="14"/>
      <c r="AW29" s="15"/>
      <c r="AX29" s="15"/>
      <c r="AY29" s="15"/>
      <c r="AZ29" s="15"/>
      <c r="BA29" s="15"/>
      <c r="BB29" s="15"/>
      <c r="BC29" s="15"/>
      <c r="BD29" s="15"/>
    </row>
    <row r="30" spans="2:56" x14ac:dyDescent="0.2">
      <c r="B30" s="218" t="s">
        <v>37</v>
      </c>
      <c r="C30" s="219"/>
      <c r="D30" s="203" t="s">
        <v>80</v>
      </c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5"/>
      <c r="V30" s="206" t="s">
        <v>42</v>
      </c>
      <c r="W30" s="206"/>
      <c r="X30" s="206"/>
      <c r="Y30" s="206"/>
      <c r="Z30" s="206"/>
      <c r="AA30" s="206"/>
      <c r="AB30" s="206"/>
      <c r="AC30" s="206"/>
      <c r="AD30" s="206"/>
      <c r="AE30" s="206"/>
      <c r="AF30" s="207"/>
      <c r="AG30" s="56">
        <f>41.5+11.5</f>
        <v>53</v>
      </c>
      <c r="AH30" s="56">
        <f>88+16.5</f>
        <v>104.5</v>
      </c>
      <c r="AI30" s="57">
        <f t="shared" si="0"/>
        <v>78.75</v>
      </c>
      <c r="AJ30" s="6">
        <v>12</v>
      </c>
      <c r="AK30" s="5">
        <v>13.5</v>
      </c>
      <c r="AL30" s="5">
        <v>18</v>
      </c>
      <c r="AM30" s="3"/>
      <c r="AN30" s="3"/>
      <c r="AV30" s="14"/>
      <c r="AW30" s="15"/>
      <c r="AX30" s="15"/>
      <c r="AY30" s="15"/>
      <c r="AZ30" s="15"/>
      <c r="BA30" s="15"/>
      <c r="BB30" s="15"/>
      <c r="BC30" s="15"/>
      <c r="BD30" s="15"/>
    </row>
    <row r="31" spans="2:56" ht="15" customHeight="1" x14ac:dyDescent="0.2">
      <c r="B31" s="183">
        <v>100</v>
      </c>
      <c r="C31" s="184"/>
      <c r="D31" s="203" t="s">
        <v>97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5"/>
      <c r="V31" s="206" t="s">
        <v>39</v>
      </c>
      <c r="W31" s="206"/>
      <c r="X31" s="206"/>
      <c r="Y31" s="206"/>
      <c r="Z31" s="206"/>
      <c r="AA31" s="206"/>
      <c r="AB31" s="206"/>
      <c r="AC31" s="206"/>
      <c r="AD31" s="206"/>
      <c r="AE31" s="206"/>
      <c r="AF31" s="207"/>
      <c r="AG31" s="56">
        <f>56.5+11.5</f>
        <v>68</v>
      </c>
      <c r="AH31" s="56">
        <f>113+16.5</f>
        <v>129.5</v>
      </c>
      <c r="AI31" s="57">
        <f t="shared" si="0"/>
        <v>98.75</v>
      </c>
      <c r="AJ31" s="6">
        <v>13</v>
      </c>
      <c r="AK31" s="5">
        <v>4</v>
      </c>
      <c r="AL31" s="5">
        <v>6</v>
      </c>
      <c r="AM31" s="3"/>
      <c r="AN31" s="3"/>
      <c r="AV31" s="14"/>
      <c r="AW31" s="15"/>
      <c r="AX31" s="15"/>
      <c r="AY31" s="15"/>
      <c r="AZ31" s="15"/>
      <c r="BA31" s="15"/>
      <c r="BB31" s="15"/>
      <c r="BC31" s="15"/>
      <c r="BD31" s="15"/>
    </row>
    <row r="32" spans="2:56" ht="15" customHeight="1" x14ac:dyDescent="0.2">
      <c r="B32" s="183">
        <v>100</v>
      </c>
      <c r="C32" s="184"/>
      <c r="D32" s="203" t="s">
        <v>81</v>
      </c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5"/>
      <c r="V32" s="206" t="s">
        <v>40</v>
      </c>
      <c r="W32" s="206"/>
      <c r="X32" s="206"/>
      <c r="Y32" s="206"/>
      <c r="Z32" s="206"/>
      <c r="AA32" s="206"/>
      <c r="AB32" s="206"/>
      <c r="AC32" s="206"/>
      <c r="AD32" s="206"/>
      <c r="AE32" s="206"/>
      <c r="AF32" s="207"/>
      <c r="AG32" s="56">
        <f>47+11.5</f>
        <v>58.5</v>
      </c>
      <c r="AH32" s="56">
        <f>106+16.5</f>
        <v>122.5</v>
      </c>
      <c r="AI32" s="57">
        <f t="shared" si="0"/>
        <v>90.5</v>
      </c>
      <c r="AJ32" s="6">
        <v>21</v>
      </c>
      <c r="AK32" s="5">
        <v>1</v>
      </c>
      <c r="AL32" s="5">
        <v>3</v>
      </c>
      <c r="AM32" s="3"/>
      <c r="AN32" s="3"/>
      <c r="AV32" s="14"/>
      <c r="AW32" s="15"/>
      <c r="AX32" s="15"/>
      <c r="AY32" s="15"/>
      <c r="AZ32" s="15"/>
      <c r="BA32" s="15"/>
      <c r="BB32" s="15"/>
      <c r="BC32" s="15"/>
      <c r="BD32" s="15"/>
    </row>
    <row r="33" spans="2:56" s="28" customFormat="1" x14ac:dyDescent="0.2">
      <c r="B33" s="183">
        <v>100</v>
      </c>
      <c r="C33" s="184"/>
      <c r="D33" s="203" t="s">
        <v>82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5"/>
      <c r="V33" s="206" t="s">
        <v>43</v>
      </c>
      <c r="W33" s="206"/>
      <c r="X33" s="206"/>
      <c r="Y33" s="206"/>
      <c r="Z33" s="206"/>
      <c r="AA33" s="206"/>
      <c r="AB33" s="206"/>
      <c r="AC33" s="206"/>
      <c r="AD33" s="206"/>
      <c r="AE33" s="206"/>
      <c r="AF33" s="207"/>
      <c r="AG33" s="56">
        <f>54.5+11.5</f>
        <v>66</v>
      </c>
      <c r="AH33" s="56">
        <f>109+16.5</f>
        <v>125.5</v>
      </c>
      <c r="AI33" s="57">
        <f t="shared" si="0"/>
        <v>95.75</v>
      </c>
      <c r="AJ33" s="6">
        <v>22</v>
      </c>
      <c r="AK33" s="26">
        <v>1</v>
      </c>
      <c r="AL33" s="26">
        <v>1.5</v>
      </c>
      <c r="AM33" s="27"/>
      <c r="AN33" s="27"/>
      <c r="AV33" s="29"/>
      <c r="AW33" s="30"/>
      <c r="AX33" s="30"/>
      <c r="AY33" s="30"/>
      <c r="AZ33" s="30"/>
      <c r="BA33" s="30"/>
      <c r="BB33" s="30"/>
      <c r="BC33" s="30"/>
      <c r="BD33" s="30"/>
    </row>
    <row r="34" spans="2:56" s="28" customFormat="1" ht="15" customHeight="1" x14ac:dyDescent="0.2">
      <c r="B34" s="183">
        <v>100</v>
      </c>
      <c r="C34" s="184"/>
      <c r="D34" s="203" t="s">
        <v>83</v>
      </c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5"/>
      <c r="V34" s="206" t="s">
        <v>40</v>
      </c>
      <c r="W34" s="206"/>
      <c r="X34" s="206"/>
      <c r="Y34" s="206"/>
      <c r="Z34" s="206"/>
      <c r="AA34" s="206"/>
      <c r="AB34" s="206"/>
      <c r="AC34" s="206"/>
      <c r="AD34" s="206"/>
      <c r="AE34" s="206"/>
      <c r="AF34" s="207"/>
      <c r="AG34" s="56">
        <f>45+11.5</f>
        <v>56.5</v>
      </c>
      <c r="AH34" s="56">
        <f>102+16.5</f>
        <v>118.5</v>
      </c>
      <c r="AI34" s="57">
        <f t="shared" si="0"/>
        <v>87.5</v>
      </c>
      <c r="AJ34" s="6">
        <v>23</v>
      </c>
      <c r="AK34" s="26">
        <v>1</v>
      </c>
      <c r="AL34" s="26">
        <v>2</v>
      </c>
      <c r="AM34" s="27"/>
      <c r="AN34" s="27"/>
      <c r="AV34" s="29"/>
      <c r="AW34" s="30"/>
      <c r="AX34" s="30"/>
      <c r="AY34" s="30"/>
      <c r="AZ34" s="30"/>
      <c r="BA34" s="30"/>
      <c r="BB34" s="30"/>
      <c r="BC34" s="30"/>
      <c r="BD34" s="30"/>
    </row>
    <row r="35" spans="2:56" s="28" customFormat="1" x14ac:dyDescent="0.2">
      <c r="B35" s="218">
        <v>100</v>
      </c>
      <c r="C35" s="219"/>
      <c r="D35" s="224" t="s">
        <v>84</v>
      </c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6"/>
      <c r="V35" s="206" t="s">
        <v>41</v>
      </c>
      <c r="W35" s="206"/>
      <c r="X35" s="206"/>
      <c r="Y35" s="206"/>
      <c r="Z35" s="206"/>
      <c r="AA35" s="206"/>
      <c r="AB35" s="206"/>
      <c r="AC35" s="206"/>
      <c r="AD35" s="206"/>
      <c r="AE35" s="206"/>
      <c r="AF35" s="207"/>
      <c r="AG35" s="56">
        <f>71.5+11.5</f>
        <v>83</v>
      </c>
      <c r="AH35" s="56">
        <f>131+16.5</f>
        <v>147.5</v>
      </c>
      <c r="AI35" s="57">
        <f t="shared" si="0"/>
        <v>115.25</v>
      </c>
      <c r="AJ35" s="6">
        <v>34</v>
      </c>
      <c r="AK35" s="26">
        <v>1</v>
      </c>
      <c r="AL35" s="26">
        <v>1.5</v>
      </c>
      <c r="AM35" s="27"/>
      <c r="AN35" s="27"/>
      <c r="AV35" s="29"/>
      <c r="AW35" s="30"/>
      <c r="AX35" s="30"/>
      <c r="AY35" s="30"/>
      <c r="AZ35" s="30"/>
      <c r="BA35" s="30"/>
      <c r="BB35" s="30"/>
      <c r="BC35" s="30"/>
      <c r="BD35" s="30"/>
    </row>
    <row r="36" spans="2:56" s="28" customFormat="1" x14ac:dyDescent="0.2">
      <c r="B36" s="220">
        <v>120</v>
      </c>
      <c r="C36" s="221"/>
      <c r="D36" s="203" t="s">
        <v>96</v>
      </c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5"/>
      <c r="V36" s="222" t="s">
        <v>44</v>
      </c>
      <c r="W36" s="222"/>
      <c r="X36" s="222"/>
      <c r="Y36" s="222"/>
      <c r="Z36" s="222"/>
      <c r="AA36" s="222"/>
      <c r="AB36" s="222"/>
      <c r="AC36" s="222"/>
      <c r="AD36" s="222"/>
      <c r="AE36" s="222"/>
      <c r="AF36" s="223"/>
      <c r="AG36" s="56">
        <f>43.5+11.5</f>
        <v>55</v>
      </c>
      <c r="AH36" s="56">
        <f>92+16.5</f>
        <v>108.5</v>
      </c>
      <c r="AI36" s="57">
        <f t="shared" si="0"/>
        <v>81.75</v>
      </c>
      <c r="AJ36" s="6">
        <v>36</v>
      </c>
      <c r="AK36" s="26">
        <v>0.5</v>
      </c>
      <c r="AL36" s="26">
        <v>1</v>
      </c>
      <c r="AM36" s="27"/>
      <c r="AN36" s="27"/>
      <c r="AV36" s="29"/>
      <c r="AW36" s="30"/>
      <c r="AX36" s="30"/>
      <c r="AY36" s="30"/>
      <c r="AZ36" s="30"/>
      <c r="BA36" s="30"/>
      <c r="BB36" s="30"/>
      <c r="BC36" s="30"/>
      <c r="BD36" s="30"/>
    </row>
    <row r="37" spans="2:56" x14ac:dyDescent="0.2">
      <c r="B37" s="220">
        <v>120</v>
      </c>
      <c r="C37" s="221"/>
      <c r="D37" s="227" t="s">
        <v>85</v>
      </c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9"/>
      <c r="V37" s="222" t="s">
        <v>45</v>
      </c>
      <c r="W37" s="222"/>
      <c r="X37" s="222"/>
      <c r="Y37" s="222"/>
      <c r="Z37" s="222"/>
      <c r="AA37" s="222"/>
      <c r="AB37" s="222"/>
      <c r="AC37" s="222"/>
      <c r="AD37" s="222"/>
      <c r="AE37" s="222"/>
      <c r="AF37" s="223"/>
      <c r="AG37" s="56">
        <f>41.5+11.5</f>
        <v>53</v>
      </c>
      <c r="AH37" s="56">
        <f>88+16.5</f>
        <v>104.5</v>
      </c>
      <c r="AI37" s="57">
        <f t="shared" si="0"/>
        <v>78.75</v>
      </c>
      <c r="AJ37" s="6">
        <v>38</v>
      </c>
      <c r="AK37" s="5">
        <v>2</v>
      </c>
      <c r="AL37" s="5">
        <v>3</v>
      </c>
      <c r="AM37" s="3"/>
      <c r="AN37" s="3"/>
      <c r="AV37" s="14"/>
      <c r="AW37" s="15"/>
      <c r="AX37" s="15"/>
      <c r="AY37" s="15"/>
      <c r="AZ37" s="15"/>
      <c r="BA37" s="15"/>
      <c r="BB37" s="15"/>
      <c r="BC37" s="15"/>
      <c r="BD37" s="15"/>
    </row>
    <row r="38" spans="2:56" ht="15" customHeight="1" x14ac:dyDescent="0.2">
      <c r="B38" s="220">
        <v>120</v>
      </c>
      <c r="C38" s="221"/>
      <c r="D38" s="227" t="s">
        <v>64</v>
      </c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9"/>
      <c r="V38" s="222" t="s">
        <v>68</v>
      </c>
      <c r="W38" s="222"/>
      <c r="X38" s="222"/>
      <c r="Y38" s="222"/>
      <c r="Z38" s="222"/>
      <c r="AA38" s="222"/>
      <c r="AB38" s="222"/>
      <c r="AC38" s="222"/>
      <c r="AD38" s="222"/>
      <c r="AE38" s="222"/>
      <c r="AF38" s="223"/>
      <c r="AG38" s="56">
        <f>63.5+11.5</f>
        <v>75</v>
      </c>
      <c r="AH38" s="56">
        <f>119+16.5</f>
        <v>135.5</v>
      </c>
      <c r="AI38" s="57">
        <f t="shared" si="0"/>
        <v>105.25</v>
      </c>
      <c r="AJ38" s="6">
        <v>39</v>
      </c>
      <c r="AK38" s="5">
        <v>2.5</v>
      </c>
      <c r="AL38" s="5">
        <v>4</v>
      </c>
      <c r="AM38" s="3"/>
      <c r="AN38" s="3"/>
      <c r="AV38" s="14"/>
      <c r="AW38" s="15"/>
      <c r="AX38" s="15"/>
      <c r="AY38" s="15"/>
      <c r="AZ38" s="15"/>
      <c r="BA38" s="15"/>
      <c r="BB38" s="15"/>
      <c r="BC38" s="15"/>
      <c r="BD38" s="15"/>
    </row>
    <row r="39" spans="2:56" ht="15" customHeight="1" x14ac:dyDescent="0.2">
      <c r="B39" s="220">
        <v>120</v>
      </c>
      <c r="C39" s="221"/>
      <c r="D39" s="227" t="s">
        <v>66</v>
      </c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9"/>
      <c r="V39" s="222" t="s">
        <v>69</v>
      </c>
      <c r="W39" s="222"/>
      <c r="X39" s="222"/>
      <c r="Y39" s="222"/>
      <c r="Z39" s="222"/>
      <c r="AA39" s="222"/>
      <c r="AB39" s="222"/>
      <c r="AC39" s="222"/>
      <c r="AD39" s="222"/>
      <c r="AE39" s="222"/>
      <c r="AF39" s="223"/>
      <c r="AG39" s="56">
        <f>45.5+11.5</f>
        <v>57</v>
      </c>
      <c r="AH39" s="56">
        <f>95+16.5</f>
        <v>111.5</v>
      </c>
      <c r="AI39" s="57">
        <f t="shared" si="0"/>
        <v>84.25</v>
      </c>
      <c r="AJ39" s="6">
        <v>42</v>
      </c>
      <c r="AK39" s="5">
        <v>1</v>
      </c>
      <c r="AL39" s="5">
        <v>1.5</v>
      </c>
      <c r="AM39" s="3"/>
      <c r="AN39" s="3"/>
      <c r="AV39" s="14"/>
      <c r="AW39" s="15"/>
      <c r="AX39" s="15"/>
      <c r="AY39" s="15"/>
      <c r="AZ39" s="15"/>
      <c r="BA39" s="15"/>
      <c r="BB39" s="15"/>
      <c r="BC39" s="15"/>
      <c r="BD39" s="15"/>
    </row>
    <row r="40" spans="2:56" x14ac:dyDescent="0.2">
      <c r="B40" s="220">
        <v>150</v>
      </c>
      <c r="C40" s="221"/>
      <c r="D40" s="203" t="s">
        <v>96</v>
      </c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5"/>
      <c r="V40" s="178" t="s">
        <v>32</v>
      </c>
      <c r="W40" s="178"/>
      <c r="X40" s="178"/>
      <c r="Y40" s="178"/>
      <c r="Z40" s="178"/>
      <c r="AA40" s="178"/>
      <c r="AB40" s="178"/>
      <c r="AC40" s="178"/>
      <c r="AD40" s="178"/>
      <c r="AE40" s="178"/>
      <c r="AF40" s="179"/>
      <c r="AG40" s="56">
        <f>38.5+11.5</f>
        <v>50</v>
      </c>
      <c r="AH40" s="56">
        <f>82.5+16.5</f>
        <v>99</v>
      </c>
      <c r="AI40" s="57">
        <f t="shared" si="0"/>
        <v>74.5</v>
      </c>
      <c r="AJ40" s="6"/>
      <c r="AK40" s="5"/>
      <c r="AL40" s="5"/>
      <c r="AM40" s="3"/>
      <c r="AN40" s="3"/>
      <c r="AV40" s="14"/>
      <c r="AW40" s="15"/>
      <c r="AX40" s="15"/>
      <c r="AY40" s="15"/>
      <c r="AZ40" s="15"/>
      <c r="BA40" s="15"/>
      <c r="BB40" s="15"/>
      <c r="BC40" s="15"/>
      <c r="BD40" s="15"/>
    </row>
    <row r="41" spans="2:56" ht="15" customHeight="1" x14ac:dyDescent="0.2">
      <c r="B41" s="220">
        <v>150</v>
      </c>
      <c r="C41" s="221"/>
      <c r="D41" s="224" t="s">
        <v>86</v>
      </c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6"/>
      <c r="V41" s="178" t="s">
        <v>47</v>
      </c>
      <c r="W41" s="178"/>
      <c r="X41" s="178"/>
      <c r="Y41" s="178"/>
      <c r="Z41" s="178"/>
      <c r="AA41" s="178"/>
      <c r="AB41" s="178"/>
      <c r="AC41" s="178"/>
      <c r="AD41" s="178"/>
      <c r="AE41" s="178"/>
      <c r="AF41" s="179"/>
      <c r="AG41" s="56">
        <f>53.5+11.5</f>
        <v>65</v>
      </c>
      <c r="AH41" s="56">
        <f>100.5+16.5</f>
        <v>117</v>
      </c>
      <c r="AI41" s="57">
        <f t="shared" si="0"/>
        <v>91</v>
      </c>
      <c r="AJ41" s="6"/>
      <c r="AK41" s="5"/>
      <c r="AL41" s="5"/>
      <c r="AM41" s="3"/>
      <c r="AN41" s="3"/>
      <c r="AV41" s="14"/>
      <c r="AW41" s="15"/>
      <c r="AX41" s="15"/>
      <c r="AY41" s="15"/>
      <c r="AZ41" s="15"/>
      <c r="BA41" s="15"/>
      <c r="BB41" s="15"/>
      <c r="BC41" s="15"/>
      <c r="BD41" s="15"/>
    </row>
    <row r="42" spans="2:56" x14ac:dyDescent="0.2">
      <c r="B42" s="183">
        <v>160</v>
      </c>
      <c r="C42" s="184"/>
      <c r="D42" s="203" t="s">
        <v>79</v>
      </c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5"/>
      <c r="V42" s="206" t="s">
        <v>48</v>
      </c>
      <c r="W42" s="206"/>
      <c r="X42" s="206"/>
      <c r="Y42" s="206"/>
      <c r="Z42" s="206"/>
      <c r="AA42" s="206"/>
      <c r="AB42" s="206"/>
      <c r="AC42" s="206"/>
      <c r="AD42" s="206"/>
      <c r="AE42" s="206"/>
      <c r="AF42" s="207"/>
      <c r="AG42" s="56">
        <f>80.5+11.5</f>
        <v>92</v>
      </c>
      <c r="AH42" s="58">
        <f>145+16.5</f>
        <v>161.5</v>
      </c>
      <c r="AI42" s="57">
        <f t="shared" si="0"/>
        <v>126.75</v>
      </c>
    </row>
    <row r="43" spans="2:56" s="2" customFormat="1" ht="12.75" customHeight="1" x14ac:dyDescent="0.2">
      <c r="B43" s="183">
        <v>160</v>
      </c>
      <c r="C43" s="184"/>
      <c r="D43" s="203" t="s">
        <v>85</v>
      </c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5"/>
      <c r="V43" s="206" t="s">
        <v>49</v>
      </c>
      <c r="W43" s="206"/>
      <c r="X43" s="206"/>
      <c r="Y43" s="206"/>
      <c r="Z43" s="206"/>
      <c r="AA43" s="206"/>
      <c r="AB43" s="206"/>
      <c r="AC43" s="206"/>
      <c r="AD43" s="206"/>
      <c r="AE43" s="206"/>
      <c r="AF43" s="207"/>
      <c r="AG43" s="56">
        <f>78.5+11.5</f>
        <v>90</v>
      </c>
      <c r="AH43" s="56">
        <f>141+16.5</f>
        <v>157.5</v>
      </c>
      <c r="AI43" s="57">
        <f t="shared" si="0"/>
        <v>123.75</v>
      </c>
      <c r="AJ43" s="6"/>
    </row>
    <row r="44" spans="2:56" x14ac:dyDescent="0.2">
      <c r="B44" s="183">
        <v>200</v>
      </c>
      <c r="C44" s="184"/>
      <c r="D44" s="203" t="s">
        <v>98</v>
      </c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5"/>
      <c r="V44" s="206" t="s">
        <v>39</v>
      </c>
      <c r="W44" s="206"/>
      <c r="X44" s="206"/>
      <c r="Y44" s="206"/>
      <c r="Z44" s="206"/>
      <c r="AA44" s="206"/>
      <c r="AB44" s="206"/>
      <c r="AC44" s="206"/>
      <c r="AD44" s="206"/>
      <c r="AE44" s="206"/>
      <c r="AF44" s="207"/>
      <c r="AG44" s="56">
        <f>56.5+11.5</f>
        <v>68</v>
      </c>
      <c r="AH44" s="56">
        <f>113+16.5</f>
        <v>129.5</v>
      </c>
      <c r="AI44" s="57">
        <f t="shared" si="0"/>
        <v>98.75</v>
      </c>
      <c r="AJ44" s="6"/>
    </row>
    <row r="45" spans="2:56" ht="12.75" customHeight="1" x14ac:dyDescent="0.2">
      <c r="B45" s="183">
        <v>200</v>
      </c>
      <c r="C45" s="184"/>
      <c r="D45" s="203" t="s">
        <v>70</v>
      </c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5"/>
      <c r="V45" s="206" t="s">
        <v>40</v>
      </c>
      <c r="W45" s="206"/>
      <c r="X45" s="206"/>
      <c r="Y45" s="206"/>
      <c r="Z45" s="206"/>
      <c r="AA45" s="206"/>
      <c r="AB45" s="206"/>
      <c r="AC45" s="206"/>
      <c r="AD45" s="206"/>
      <c r="AE45" s="206"/>
      <c r="AF45" s="207"/>
      <c r="AG45" s="56">
        <f>47+11.5</f>
        <v>58.5</v>
      </c>
      <c r="AH45" s="56">
        <f>106+16.5</f>
        <v>122.5</v>
      </c>
      <c r="AI45" s="57">
        <f t="shared" si="0"/>
        <v>90.5</v>
      </c>
    </row>
    <row r="46" spans="2:56" ht="12.75" customHeight="1" x14ac:dyDescent="0.2">
      <c r="B46" s="183">
        <v>200</v>
      </c>
      <c r="C46" s="184"/>
      <c r="D46" s="203" t="s">
        <v>71</v>
      </c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5"/>
      <c r="V46" s="206" t="s">
        <v>72</v>
      </c>
      <c r="W46" s="206"/>
      <c r="X46" s="206"/>
      <c r="Y46" s="206"/>
      <c r="Z46" s="206"/>
      <c r="AA46" s="206"/>
      <c r="AB46" s="206"/>
      <c r="AC46" s="206"/>
      <c r="AD46" s="206"/>
      <c r="AE46" s="206"/>
      <c r="AF46" s="207"/>
      <c r="AG46" s="56">
        <f>76.5+11.5</f>
        <v>88</v>
      </c>
      <c r="AH46" s="56">
        <f>140+16.5</f>
        <v>156.5</v>
      </c>
      <c r="AI46" s="57">
        <f t="shared" si="0"/>
        <v>122.25</v>
      </c>
    </row>
    <row r="47" spans="2:56" ht="12.75" customHeight="1" x14ac:dyDescent="0.2">
      <c r="B47" s="183">
        <v>200</v>
      </c>
      <c r="C47" s="184"/>
      <c r="D47" s="203" t="s">
        <v>73</v>
      </c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5"/>
      <c r="V47" s="206" t="s">
        <v>74</v>
      </c>
      <c r="W47" s="206"/>
      <c r="X47" s="206"/>
      <c r="Y47" s="206"/>
      <c r="Z47" s="206"/>
      <c r="AA47" s="206"/>
      <c r="AB47" s="206"/>
      <c r="AC47" s="206"/>
      <c r="AD47" s="206"/>
      <c r="AE47" s="206"/>
      <c r="AF47" s="207"/>
      <c r="AG47" s="56">
        <f>67+11.5</f>
        <v>78.5</v>
      </c>
      <c r="AH47" s="56">
        <f>133+16.5</f>
        <v>149.5</v>
      </c>
      <c r="AI47" s="57">
        <f t="shared" si="0"/>
        <v>114</v>
      </c>
    </row>
    <row r="48" spans="2:56" x14ac:dyDescent="0.2">
      <c r="B48" s="183">
        <v>200</v>
      </c>
      <c r="C48" s="184"/>
      <c r="D48" s="203" t="s">
        <v>75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5"/>
      <c r="V48" s="206" t="s">
        <v>76</v>
      </c>
      <c r="W48" s="206"/>
      <c r="X48" s="206"/>
      <c r="Y48" s="206"/>
      <c r="Z48" s="206"/>
      <c r="AA48" s="206"/>
      <c r="AB48" s="206"/>
      <c r="AC48" s="206"/>
      <c r="AD48" s="206"/>
      <c r="AE48" s="206"/>
      <c r="AF48" s="207"/>
      <c r="AG48" s="56">
        <f>58.5+11.5</f>
        <v>70</v>
      </c>
      <c r="AH48" s="56">
        <f>116+16.5</f>
        <v>132.5</v>
      </c>
      <c r="AI48" s="57">
        <f t="shared" si="0"/>
        <v>101.25</v>
      </c>
    </row>
    <row r="49" spans="2:35" x14ac:dyDescent="0.2">
      <c r="B49" s="183">
        <v>200</v>
      </c>
      <c r="C49" s="184"/>
      <c r="D49" s="203" t="s">
        <v>77</v>
      </c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5"/>
      <c r="V49" s="206" t="s">
        <v>78</v>
      </c>
      <c r="W49" s="206"/>
      <c r="X49" s="206"/>
      <c r="Y49" s="206"/>
      <c r="Z49" s="206"/>
      <c r="AA49" s="206"/>
      <c r="AB49" s="206"/>
      <c r="AC49" s="206"/>
      <c r="AD49" s="206"/>
      <c r="AE49" s="206"/>
      <c r="AF49" s="207"/>
      <c r="AG49" s="56">
        <f>49+11.5</f>
        <v>60.5</v>
      </c>
      <c r="AH49" s="56">
        <f>109+16.5</f>
        <v>125.5</v>
      </c>
      <c r="AI49" s="57">
        <f t="shared" si="0"/>
        <v>93</v>
      </c>
    </row>
    <row r="50" spans="2:35" x14ac:dyDescent="0.2">
      <c r="B50" s="183">
        <v>200</v>
      </c>
      <c r="C50" s="184"/>
      <c r="D50" s="203" t="s">
        <v>82</v>
      </c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5"/>
      <c r="V50" s="206" t="s">
        <v>43</v>
      </c>
      <c r="W50" s="206"/>
      <c r="X50" s="206"/>
      <c r="Y50" s="206"/>
      <c r="Z50" s="206"/>
      <c r="AA50" s="206"/>
      <c r="AB50" s="206"/>
      <c r="AC50" s="206"/>
      <c r="AD50" s="206"/>
      <c r="AE50" s="206"/>
      <c r="AF50" s="207"/>
      <c r="AG50" s="56">
        <f>54.5+11.5</f>
        <v>66</v>
      </c>
      <c r="AH50" s="56">
        <f>109+16.5</f>
        <v>125.5</v>
      </c>
      <c r="AI50" s="57">
        <f t="shared" si="0"/>
        <v>95.75</v>
      </c>
    </row>
    <row r="51" spans="2:35" x14ac:dyDescent="0.2">
      <c r="B51" s="183">
        <v>200</v>
      </c>
      <c r="C51" s="184"/>
      <c r="D51" s="203" t="s">
        <v>83</v>
      </c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5"/>
      <c r="V51" s="206" t="s">
        <v>40</v>
      </c>
      <c r="W51" s="206"/>
      <c r="X51" s="206"/>
      <c r="Y51" s="206"/>
      <c r="Z51" s="206"/>
      <c r="AA51" s="206"/>
      <c r="AB51" s="206"/>
      <c r="AC51" s="206"/>
      <c r="AD51" s="206"/>
      <c r="AE51" s="206"/>
      <c r="AF51" s="207"/>
      <c r="AG51" s="56">
        <f>45+11.5</f>
        <v>56.5</v>
      </c>
      <c r="AH51" s="56">
        <f>102+16.5</f>
        <v>118.5</v>
      </c>
      <c r="AI51" s="57">
        <f t="shared" si="0"/>
        <v>87.5</v>
      </c>
    </row>
    <row r="52" spans="2:35" ht="13.5" thickBot="1" x14ac:dyDescent="0.25">
      <c r="B52" s="230">
        <v>200</v>
      </c>
      <c r="C52" s="231"/>
      <c r="D52" s="232" t="s">
        <v>86</v>
      </c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4"/>
      <c r="V52" s="235" t="s">
        <v>41</v>
      </c>
      <c r="W52" s="235"/>
      <c r="X52" s="235"/>
      <c r="Y52" s="235"/>
      <c r="Z52" s="235"/>
      <c r="AA52" s="235"/>
      <c r="AB52" s="235"/>
      <c r="AC52" s="235"/>
      <c r="AD52" s="235"/>
      <c r="AE52" s="235"/>
      <c r="AF52" s="236"/>
      <c r="AG52" s="53">
        <f>71.5+11.5</f>
        <v>83</v>
      </c>
      <c r="AH52" s="53">
        <f>131+16.5</f>
        <v>147.5</v>
      </c>
      <c r="AI52" s="59">
        <f t="shared" si="0"/>
        <v>115.25</v>
      </c>
    </row>
    <row r="54" spans="2:35" x14ac:dyDescent="0.2">
      <c r="P54"/>
      <c r="Q54"/>
      <c r="R54"/>
      <c r="S54"/>
      <c r="T54" t="s">
        <v>139</v>
      </c>
    </row>
  </sheetData>
  <mergeCells count="177">
    <mergeCell ref="B17:T18"/>
    <mergeCell ref="B49:C49"/>
    <mergeCell ref="D49:U49"/>
    <mergeCell ref="V49:AF49"/>
    <mergeCell ref="B52:C52"/>
    <mergeCell ref="D52:U52"/>
    <mergeCell ref="V52:AF52"/>
    <mergeCell ref="B50:C50"/>
    <mergeCell ref="D50:U50"/>
    <mergeCell ref="V50:AF50"/>
    <mergeCell ref="B51:C51"/>
    <mergeCell ref="D51:U51"/>
    <mergeCell ref="V51:AF51"/>
    <mergeCell ref="B46:C46"/>
    <mergeCell ref="D46:U46"/>
    <mergeCell ref="V46:AF46"/>
    <mergeCell ref="B47:C47"/>
    <mergeCell ref="D47:U47"/>
    <mergeCell ref="V47:AF47"/>
    <mergeCell ref="B48:C48"/>
    <mergeCell ref="D48:U48"/>
    <mergeCell ref="V48:AF48"/>
    <mergeCell ref="B42:C42"/>
    <mergeCell ref="D42:U42"/>
    <mergeCell ref="V42:AF42"/>
    <mergeCell ref="B43:C43"/>
    <mergeCell ref="D43:U43"/>
    <mergeCell ref="V43:AF43"/>
    <mergeCell ref="V44:AF44"/>
    <mergeCell ref="B45:C45"/>
    <mergeCell ref="D45:U45"/>
    <mergeCell ref="V45:AF45"/>
    <mergeCell ref="B44:C44"/>
    <mergeCell ref="D44:U44"/>
    <mergeCell ref="B41:C41"/>
    <mergeCell ref="D41:U41"/>
    <mergeCell ref="B40:C40"/>
    <mergeCell ref="V35:AF35"/>
    <mergeCell ref="D40:U40"/>
    <mergeCell ref="D37:U37"/>
    <mergeCell ref="D38:U38"/>
    <mergeCell ref="D39:U39"/>
    <mergeCell ref="V38:AF38"/>
    <mergeCell ref="V39:AF39"/>
    <mergeCell ref="V41:AF41"/>
    <mergeCell ref="V40:AF40"/>
    <mergeCell ref="V37:AF37"/>
    <mergeCell ref="B31:C31"/>
    <mergeCell ref="D31:U31"/>
    <mergeCell ref="B32:C32"/>
    <mergeCell ref="B33:C33"/>
    <mergeCell ref="D32:U32"/>
    <mergeCell ref="D33:U33"/>
    <mergeCell ref="B38:C38"/>
    <mergeCell ref="B39:C39"/>
    <mergeCell ref="V36:AF36"/>
    <mergeCell ref="B34:C34"/>
    <mergeCell ref="D34:U34"/>
    <mergeCell ref="B35:C35"/>
    <mergeCell ref="D35:U35"/>
    <mergeCell ref="B36:C36"/>
    <mergeCell ref="B37:C37"/>
    <mergeCell ref="D36:U36"/>
    <mergeCell ref="V32:AF32"/>
    <mergeCell ref="V33:AF33"/>
    <mergeCell ref="V34:AF34"/>
    <mergeCell ref="V31:AF31"/>
    <mergeCell ref="B29:C29"/>
    <mergeCell ref="B30:C30"/>
    <mergeCell ref="D29:U29"/>
    <mergeCell ref="D30:U30"/>
    <mergeCell ref="B27:C27"/>
    <mergeCell ref="B28:C28"/>
    <mergeCell ref="D27:U27"/>
    <mergeCell ref="D28:U28"/>
    <mergeCell ref="V27:AF27"/>
    <mergeCell ref="V28:AF28"/>
    <mergeCell ref="V29:AF29"/>
    <mergeCell ref="V30:AF30"/>
    <mergeCell ref="C16:D16"/>
    <mergeCell ref="E16:F16"/>
    <mergeCell ref="G16:N16"/>
    <mergeCell ref="AE16:AG16"/>
    <mergeCell ref="B25:C25"/>
    <mergeCell ref="B26:C26"/>
    <mergeCell ref="D25:U25"/>
    <mergeCell ref="D26:U26"/>
    <mergeCell ref="V25:AF25"/>
    <mergeCell ref="V26:AF26"/>
    <mergeCell ref="V23:AF23"/>
    <mergeCell ref="B24:C24"/>
    <mergeCell ref="D23:U23"/>
    <mergeCell ref="D24:U24"/>
    <mergeCell ref="B22:C22"/>
    <mergeCell ref="D21:U21"/>
    <mergeCell ref="D22:U22"/>
    <mergeCell ref="V22:AF22"/>
    <mergeCell ref="B19:C20"/>
    <mergeCell ref="D19:U20"/>
    <mergeCell ref="V21:AF21"/>
    <mergeCell ref="V19:AF20"/>
    <mergeCell ref="AD17:AD18"/>
    <mergeCell ref="AE17:AF18"/>
    <mergeCell ref="AA12:AD12"/>
    <mergeCell ref="Q10:T10"/>
    <mergeCell ref="Q11:T11"/>
    <mergeCell ref="AA2:AI6"/>
    <mergeCell ref="B2:I6"/>
    <mergeCell ref="AE7:AI7"/>
    <mergeCell ref="J2:Z5"/>
    <mergeCell ref="J6:Z8"/>
    <mergeCell ref="B7:I8"/>
    <mergeCell ref="AE8:AI8"/>
    <mergeCell ref="AE10:AG11"/>
    <mergeCell ref="B10:N10"/>
    <mergeCell ref="G11:N11"/>
    <mergeCell ref="C11:D11"/>
    <mergeCell ref="E11:F11"/>
    <mergeCell ref="AA10:AD11"/>
    <mergeCell ref="O10:P10"/>
    <mergeCell ref="U10:Z10"/>
    <mergeCell ref="AH10:AI11"/>
    <mergeCell ref="U11:Z11"/>
    <mergeCell ref="AE12:AG12"/>
    <mergeCell ref="AH12:AI12"/>
    <mergeCell ref="AM11:AN11"/>
    <mergeCell ref="AA17:AA18"/>
    <mergeCell ref="AH15:AI15"/>
    <mergeCell ref="AM14:AN14"/>
    <mergeCell ref="AM15:AN15"/>
    <mergeCell ref="AA14:AD14"/>
    <mergeCell ref="AE14:AG14"/>
    <mergeCell ref="C14:D14"/>
    <mergeCell ref="E14:F14"/>
    <mergeCell ref="G14:N14"/>
    <mergeCell ref="C15:D15"/>
    <mergeCell ref="E15:F15"/>
    <mergeCell ref="G15:N15"/>
    <mergeCell ref="C12:D12"/>
    <mergeCell ref="E12:F12"/>
    <mergeCell ref="G12:N12"/>
    <mergeCell ref="U12:Z12"/>
    <mergeCell ref="AH16:AI16"/>
    <mergeCell ref="Q12:T12"/>
    <mergeCell ref="AB17:AC18"/>
    <mergeCell ref="BB17:BD18"/>
    <mergeCell ref="V17:W18"/>
    <mergeCell ref="X17:X18"/>
    <mergeCell ref="Y17:Z18"/>
    <mergeCell ref="AW17:AX18"/>
    <mergeCell ref="AM17:AN17"/>
    <mergeCell ref="AM18:AN18"/>
    <mergeCell ref="AH17:AI18"/>
    <mergeCell ref="AG17:AG18"/>
    <mergeCell ref="V24:AF24"/>
    <mergeCell ref="U17:U18"/>
    <mergeCell ref="AH13:AI13"/>
    <mergeCell ref="Q16:T16"/>
    <mergeCell ref="AH14:AI14"/>
    <mergeCell ref="C13:D13"/>
    <mergeCell ref="E13:F13"/>
    <mergeCell ref="G13:N13"/>
    <mergeCell ref="U13:Z13"/>
    <mergeCell ref="Q13:T13"/>
    <mergeCell ref="AA16:AD16"/>
    <mergeCell ref="U16:Z16"/>
    <mergeCell ref="AA13:AD13"/>
    <mergeCell ref="AE13:AG13"/>
    <mergeCell ref="U14:Z14"/>
    <mergeCell ref="U15:Z15"/>
    <mergeCell ref="AE15:AG15"/>
    <mergeCell ref="Q14:T14"/>
    <mergeCell ref="Q15:T15"/>
    <mergeCell ref="AA15:AD15"/>
    <mergeCell ref="B23:C23"/>
    <mergeCell ref="AG19:AI19"/>
    <mergeCell ref="B21:C21"/>
  </mergeCells>
  <phoneticPr fontId="0" type="noConversion"/>
  <printOptions horizontalCentered="1" verticalCentered="1"/>
  <pageMargins left="0.39370078740157483" right="0.39370078740157483" top="0.59055118110236227" bottom="0.59055118110236227" header="0" footer="0"/>
  <pageSetup paperSize="17" scale="72" orientation="landscape" r:id="rId1"/>
  <headerFooter alignWithMargins="0">
    <oddFooter>&amp;LMEJORA DE PROCESOS
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B09529CADB8448B8A099C764661B3" ma:contentTypeVersion="1" ma:contentTypeDescription="Create a new document." ma:contentTypeScope="" ma:versionID="a76fc3c375c8c3c22243a8025c6968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A8BE3B-E3C7-48E7-B39B-33CC9AC21167}"/>
</file>

<file path=customXml/itemProps2.xml><?xml version="1.0" encoding="utf-8"?>
<ds:datastoreItem xmlns:ds="http://schemas.openxmlformats.org/officeDocument/2006/customXml" ds:itemID="{60171328-702F-428D-8A45-BF2DDF3EE837}"/>
</file>

<file path=customXml/itemProps3.xml><?xml version="1.0" encoding="utf-8"?>
<ds:datastoreItem xmlns:ds="http://schemas.openxmlformats.org/officeDocument/2006/customXml" ds:itemID="{679D31C1-B6A3-46D3-89E5-614D9D7252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HI PASOS 1 a 13</vt:lpstr>
      <vt:lpstr>HI PASOS 14 A 26</vt:lpstr>
      <vt:lpstr>HI PASOS 27 A 39</vt:lpstr>
      <vt:lpstr>HI PASOS 40 A 44</vt:lpstr>
      <vt:lpstr>'HI PASOS 1 a 13'!Print_Area</vt:lpstr>
      <vt:lpstr>'HI PASOS 14 A 26'!Print_Area</vt:lpstr>
      <vt:lpstr>'HI PASOS 27 A 39'!Print_Area</vt:lpstr>
      <vt:lpstr>'HI PASOS 40 A 44'!Print_Area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jgarc351</dc:creator>
  <cp:lastModifiedBy>Cabrera Soriano, Sergio (S.)</cp:lastModifiedBy>
  <cp:lastPrinted>2010-02-23T23:37:08Z</cp:lastPrinted>
  <dcterms:created xsi:type="dcterms:W3CDTF">2007-06-28T16:37:21Z</dcterms:created>
  <dcterms:modified xsi:type="dcterms:W3CDTF">2013-08-27T17:20:46Z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0x010100D53B09529CADB8448B8A099C764661B3</vt:lpwstr>
  </property>
</Properties>
</file>