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1140" windowWidth="11220" windowHeight="4095" activeTab="1"/>
  </bookViews>
  <sheets>
    <sheet name="Caratula" sheetId="12" r:id="rId1"/>
    <sheet name="SOC 2015" sheetId="9" r:id="rId2"/>
    <sheet name="Informe" sheetId="10" r:id="rId3"/>
    <sheet name="Grafico de Resultados" sheetId="11" r:id="rId4"/>
  </sheets>
  <externalReferences>
    <externalReference r:id="rId5"/>
  </externalReferences>
  <definedNames>
    <definedName name="base">[1]QOS!$N$1:$O$2007</definedName>
    <definedName name="_xlnm.Print_Area" localSheetId="0">Caratula!$A$1:$N$68</definedName>
    <definedName name="_xlnm.Print_Area" localSheetId="3">'Grafico de Resultados'!$A$1:$P$36</definedName>
    <definedName name="_xlnm.Print_Area" localSheetId="2">Informe!$A$1:$AE$38</definedName>
    <definedName name="_xlnm.Print_Area" localSheetId="1">'SOC 2015'!$A$1:$H$80</definedName>
    <definedName name="_xlnm.Print_Titles" localSheetId="3">'Grafico de Resultados'!$1:$4</definedName>
    <definedName name="_xlnm.Print_Titles" localSheetId="1">'SOC 2015'!$1:$4</definedName>
  </definedNames>
  <calcPr calcId="145621"/>
</workbook>
</file>

<file path=xl/calcChain.xml><?xml version="1.0" encoding="utf-8"?>
<calcChain xmlns="http://schemas.openxmlformats.org/spreadsheetml/2006/main">
  <c r="H12" i="10" l="1"/>
  <c r="F18" i="9"/>
  <c r="D21" i="9" s="1"/>
  <c r="G18" i="9"/>
  <c r="J12" i="10" s="1"/>
  <c r="E21" i="9" l="1"/>
  <c r="I12" i="10"/>
  <c r="I8" i="11"/>
  <c r="I7" i="11"/>
  <c r="H10" i="10"/>
  <c r="H9" i="10"/>
  <c r="H8" i="10"/>
  <c r="E13" i="10"/>
  <c r="D13" i="10"/>
  <c r="C8" i="10"/>
  <c r="F16" i="9" l="1"/>
  <c r="G16" i="9"/>
  <c r="J10" i="10" l="1"/>
  <c r="E20" i="9"/>
  <c r="J15" i="10" s="1"/>
  <c r="I10" i="10"/>
  <c r="AI10" i="10" s="1"/>
  <c r="D20" i="9"/>
  <c r="I15" i="10" s="1"/>
  <c r="AB14" i="10"/>
  <c r="AB15" i="10"/>
  <c r="AB9" i="10"/>
  <c r="AB10" i="10"/>
  <c r="AB11" i="10"/>
  <c r="AB12" i="10"/>
  <c r="AB13" i="10"/>
  <c r="AB8" i="10"/>
  <c r="W9" i="10"/>
  <c r="W10" i="10"/>
  <c r="W11" i="10"/>
  <c r="W12" i="10"/>
  <c r="W13" i="10"/>
  <c r="W14" i="10"/>
  <c r="W15" i="10"/>
  <c r="W16" i="10"/>
  <c r="W17" i="10"/>
  <c r="W18" i="10"/>
  <c r="W8" i="10"/>
  <c r="R9" i="10"/>
  <c r="R10" i="10"/>
  <c r="R11" i="10"/>
  <c r="R12" i="10"/>
  <c r="R13" i="10"/>
  <c r="R14" i="10"/>
  <c r="R15" i="10"/>
  <c r="R16" i="10"/>
  <c r="R17" i="10"/>
  <c r="R8" i="10"/>
  <c r="M9" i="10"/>
  <c r="M10" i="10"/>
  <c r="M11" i="10"/>
  <c r="M12" i="10"/>
  <c r="M8" i="10"/>
  <c r="H11" i="10"/>
  <c r="H13" i="10"/>
  <c r="G38" i="9"/>
  <c r="T9" i="10" s="1"/>
  <c r="F38" i="9"/>
  <c r="S9" i="10" s="1"/>
  <c r="G19" i="9"/>
  <c r="J13" i="10" s="1"/>
  <c r="F19" i="9"/>
  <c r="I13" i="10" s="1"/>
  <c r="G17" i="9"/>
  <c r="J11" i="10" s="1"/>
  <c r="F17" i="9"/>
  <c r="G15" i="9"/>
  <c r="F15" i="9"/>
  <c r="I9" i="10" s="1"/>
  <c r="G14" i="9"/>
  <c r="J8" i="10" s="1"/>
  <c r="F14" i="9"/>
  <c r="I8" i="10" s="1"/>
  <c r="G7" i="9"/>
  <c r="F7" i="9"/>
  <c r="J9" i="10" l="1"/>
  <c r="I11" i="10"/>
  <c r="E9" i="9"/>
  <c r="E14" i="10" s="1"/>
  <c r="E8" i="10"/>
  <c r="D9" i="9"/>
  <c r="D14" i="10" s="1"/>
  <c r="D8" i="10"/>
  <c r="E10" i="9"/>
  <c r="E15" i="10" s="1"/>
  <c r="O7" i="11" s="1"/>
  <c r="N14" i="11"/>
  <c r="I12" i="11"/>
  <c r="I11" i="11"/>
  <c r="I10" i="11"/>
  <c r="I9" i="11"/>
  <c r="D10" i="9" l="1"/>
  <c r="D15" i="10" s="1"/>
  <c r="D22" i="9"/>
  <c r="I17" i="10" s="1"/>
  <c r="I16" i="10"/>
  <c r="E22" i="9"/>
  <c r="J17" i="10" s="1"/>
  <c r="O8" i="11" s="1"/>
  <c r="J16" i="10"/>
  <c r="F71" i="9"/>
  <c r="G71" i="9"/>
  <c r="AD9" i="10" s="1"/>
  <c r="F72" i="9"/>
  <c r="AC10" i="10" s="1"/>
  <c r="G72" i="9"/>
  <c r="AD10" i="10" s="1"/>
  <c r="F73" i="9"/>
  <c r="AC11" i="10" s="1"/>
  <c r="AI21" i="10" s="1"/>
  <c r="G73" i="9"/>
  <c r="F74" i="9"/>
  <c r="AC12" i="10" s="1"/>
  <c r="G74" i="9"/>
  <c r="AD12" i="10" s="1"/>
  <c r="F75" i="9"/>
  <c r="G75" i="9"/>
  <c r="F76" i="9"/>
  <c r="G76" i="9"/>
  <c r="F77" i="9"/>
  <c r="G77" i="9"/>
  <c r="E79" i="9" s="1"/>
  <c r="G70" i="9"/>
  <c r="F70" i="9"/>
  <c r="F54" i="9"/>
  <c r="G54" i="9"/>
  <c r="F55" i="9"/>
  <c r="X10" i="10" s="1"/>
  <c r="G55" i="9"/>
  <c r="Y10" i="10" s="1"/>
  <c r="F56" i="9"/>
  <c r="G56" i="9"/>
  <c r="F57" i="9"/>
  <c r="G57" i="9"/>
  <c r="Y12" i="10" s="1"/>
  <c r="F58" i="9"/>
  <c r="X13" i="10" s="1"/>
  <c r="G58" i="9"/>
  <c r="Y13" i="10" s="1"/>
  <c r="F59" i="9"/>
  <c r="X14" i="10" s="1"/>
  <c r="G59" i="9"/>
  <c r="Y14" i="10" s="1"/>
  <c r="F60" i="9"/>
  <c r="X15" i="10" s="1"/>
  <c r="G60" i="9"/>
  <c r="Y15" i="10" s="1"/>
  <c r="F61" i="9"/>
  <c r="X16" i="10" s="1"/>
  <c r="G61" i="9"/>
  <c r="Y16" i="10" s="1"/>
  <c r="F62" i="9"/>
  <c r="X17" i="10" s="1"/>
  <c r="G62" i="9"/>
  <c r="Y17" i="10" s="1"/>
  <c r="F63" i="9"/>
  <c r="G63" i="9"/>
  <c r="G53" i="9"/>
  <c r="F53" i="9"/>
  <c r="X8" i="10" s="1"/>
  <c r="F39" i="9"/>
  <c r="S10" i="10" s="1"/>
  <c r="AI12" i="10" s="1"/>
  <c r="G39" i="9"/>
  <c r="T10" i="10" s="1"/>
  <c r="F40" i="9"/>
  <c r="S11" i="10" s="1"/>
  <c r="AI13" i="10" s="1"/>
  <c r="G40" i="9"/>
  <c r="T11" i="10" s="1"/>
  <c r="F41" i="9"/>
  <c r="S12" i="10" s="1"/>
  <c r="G41" i="9"/>
  <c r="T12" i="10" s="1"/>
  <c r="F42" i="9"/>
  <c r="S13" i="10" s="1"/>
  <c r="G42" i="9"/>
  <c r="F43" i="9"/>
  <c r="G43" i="9"/>
  <c r="F44" i="9"/>
  <c r="S15" i="10" s="1"/>
  <c r="AI15" i="10" s="1"/>
  <c r="G44" i="9"/>
  <c r="T15" i="10" s="1"/>
  <c r="F45" i="9"/>
  <c r="S16" i="10" s="1"/>
  <c r="AI16" i="10" s="1"/>
  <c r="G45" i="9"/>
  <c r="T16" i="10" s="1"/>
  <c r="F46" i="9"/>
  <c r="S17" i="10" s="1"/>
  <c r="AI17" i="10" s="1"/>
  <c r="G46" i="9"/>
  <c r="T17" i="10" s="1"/>
  <c r="G37" i="9"/>
  <c r="T8" i="10" s="1"/>
  <c r="F37" i="9"/>
  <c r="AC15" i="10" l="1"/>
  <c r="D79" i="9"/>
  <c r="AD13" i="10"/>
  <c r="E78" i="9"/>
  <c r="AD17" i="10" s="1"/>
  <c r="AC13" i="10"/>
  <c r="AI22" i="10" s="1"/>
  <c r="D78" i="9"/>
  <c r="AC17" i="10" s="1"/>
  <c r="AD11" i="10"/>
  <c r="AD15" i="10"/>
  <c r="AD18" i="10"/>
  <c r="AC9" i="10"/>
  <c r="AC18" i="10"/>
  <c r="Y9" i="10"/>
  <c r="E64" i="9"/>
  <c r="Y20" i="10" s="1"/>
  <c r="X9" i="10"/>
  <c r="AI18" i="10" s="1"/>
  <c r="D64" i="9"/>
  <c r="X20" i="10" s="1"/>
  <c r="Y18" i="10"/>
  <c r="E65" i="9"/>
  <c r="Y21" i="10" s="1"/>
  <c r="X18" i="10"/>
  <c r="D65" i="9"/>
  <c r="X21" i="10" s="1"/>
  <c r="T13" i="10"/>
  <c r="E48" i="9"/>
  <c r="T20" i="10" s="1"/>
  <c r="AD8" i="10"/>
  <c r="X12" i="10"/>
  <c r="Y8" i="10"/>
  <c r="S8" i="10"/>
  <c r="D48" i="9"/>
  <c r="S20" i="10" s="1"/>
  <c r="X11" i="10"/>
  <c r="AI19" i="10" s="1"/>
  <c r="Y11" i="10"/>
  <c r="AC8" i="10"/>
  <c r="AI20" i="10" s="1"/>
  <c r="D47" i="9"/>
  <c r="S19" i="10" s="1"/>
  <c r="S14" i="10"/>
  <c r="AI14" i="10" s="1"/>
  <c r="T14" i="10"/>
  <c r="E47" i="9"/>
  <c r="T19" i="10" s="1"/>
  <c r="AC14" i="10"/>
  <c r="AD14" i="10"/>
  <c r="G27" i="9"/>
  <c r="G28" i="9"/>
  <c r="O10" i="10" s="1"/>
  <c r="G29" i="9"/>
  <c r="G30" i="9"/>
  <c r="F27" i="9"/>
  <c r="N9" i="10" s="1"/>
  <c r="F28" i="9"/>
  <c r="N10" i="10" s="1"/>
  <c r="F29" i="9"/>
  <c r="N11" i="10" s="1"/>
  <c r="F30" i="9"/>
  <c r="G26" i="9"/>
  <c r="F26" i="9"/>
  <c r="D32" i="9" l="1"/>
  <c r="N15" i="10" s="1"/>
  <c r="D36" i="10" s="1"/>
  <c r="N12" i="10"/>
  <c r="AI11" i="10" s="1"/>
  <c r="D31" i="9"/>
  <c r="N14" i="10" s="1"/>
  <c r="D35" i="10" s="1"/>
  <c r="O11" i="10"/>
  <c r="E32" i="9"/>
  <c r="O15" i="10" s="1"/>
  <c r="E36" i="10" s="1"/>
  <c r="O12" i="10"/>
  <c r="E31" i="9"/>
  <c r="O14" i="10" s="1"/>
  <c r="E35" i="10" s="1"/>
  <c r="O9" i="10"/>
  <c r="N8" i="10"/>
  <c r="O8" i="10"/>
  <c r="E66" i="9"/>
  <c r="Y22" i="10" s="1"/>
  <c r="D66" i="9"/>
  <c r="X22" i="10" s="1"/>
  <c r="D49" i="9"/>
  <c r="S21" i="10" s="1"/>
  <c r="E49" i="9"/>
  <c r="E80" i="9"/>
  <c r="D80" i="9"/>
  <c r="AC19" i="10" s="1"/>
  <c r="O11" i="11" l="1"/>
  <c r="AD19" i="10"/>
  <c r="O12" i="11" s="1"/>
  <c r="T21" i="10"/>
  <c r="O10" i="11" s="1"/>
  <c r="G35" i="10"/>
  <c r="E7" i="11" s="1"/>
  <c r="E8" i="11" s="1"/>
  <c r="E33" i="9"/>
  <c r="D33" i="9"/>
  <c r="N16" i="10" s="1"/>
  <c r="O16" i="10" l="1"/>
  <c r="O9" i="11" s="1"/>
  <c r="D37" i="10"/>
  <c r="F12" i="11" s="1"/>
  <c r="E37" i="10"/>
  <c r="L35" i="10" s="1"/>
  <c r="F13" i="11" l="1"/>
  <c r="Q35" i="10"/>
  <c r="F15" i="11" s="1"/>
  <c r="F14" i="11" l="1"/>
  <c r="O14" i="11"/>
</calcChain>
</file>

<file path=xl/sharedStrings.xml><?xml version="1.0" encoding="utf-8"?>
<sst xmlns="http://schemas.openxmlformats.org/spreadsheetml/2006/main" count="180" uniqueCount="94">
  <si>
    <t>Inciso</t>
  </si>
  <si>
    <t>Criterio</t>
  </si>
  <si>
    <t>Rojo</t>
  </si>
  <si>
    <t>Verde</t>
  </si>
  <si>
    <t>Criticos</t>
  </si>
  <si>
    <t>Basicos</t>
  </si>
  <si>
    <t>Total por sección</t>
  </si>
  <si>
    <t>Concepto</t>
  </si>
  <si>
    <t>Total</t>
  </si>
  <si>
    <t>Resumen General</t>
  </si>
  <si>
    <t>Incisos Criticos</t>
  </si>
  <si>
    <t>Calificación</t>
  </si>
  <si>
    <t>Resultado</t>
  </si>
  <si>
    <t>&lt; 80%</t>
  </si>
  <si>
    <t>&gt;= 80%</t>
  </si>
  <si>
    <t>Observaciones</t>
  </si>
  <si>
    <t>En verde</t>
  </si>
  <si>
    <t>En rojo</t>
  </si>
  <si>
    <t>Procesos</t>
  </si>
  <si>
    <t>Incisos
evaluados</t>
  </si>
  <si>
    <t>%
cumplimiento</t>
  </si>
  <si>
    <t xml:space="preserve"> </t>
  </si>
  <si>
    <r>
      <t xml:space="preserve">Exporta y extrae del sistema mensualmente la base de datos de vehículos nuevos y de servicio (excluyendo flotillas, OR hojalatería y pintura, internas y garantías) que no han asistido al taller en un periodo de 6 meses a la fecha y establece la cuota semanal de llamadas para contacto proactivo (Total de registros / número de semanas del mes).
</t>
    </r>
    <r>
      <rPr>
        <b/>
        <i/>
        <sz val="10"/>
        <rFont val="Arial"/>
        <family val="2"/>
      </rPr>
      <t>Criterio:</t>
    </r>
    <r>
      <rPr>
        <i/>
        <sz val="10"/>
        <rFont val="Arial"/>
        <family val="2"/>
      </rPr>
      <t xml:space="preserve"> Verificar bases de datos  y  la cuota mínima semanal de llamadas </t>
    </r>
  </si>
  <si>
    <t>1. Contacto</t>
  </si>
  <si>
    <t>2. Bienvenida</t>
  </si>
  <si>
    <t>3.  Procesamiento de la Orden &amp; Voz del Cliente</t>
  </si>
  <si>
    <t>5. Entrega del Vehiculo</t>
  </si>
  <si>
    <r>
      <t xml:space="preserve">Entrega la póliza sellada y le recuerda al cliente la fecha probable y/o kilometraje del próximo servicio, indicándole que será contactado para una reservación.
Coloca la ayuda visual dentro del vehículo (sticker, corbata o similar) como recordatorio del próximo servicio, de tal forma que sea fácilmente identificable para el cliente.
Muestra al cliente las refacciones utilizadas dispuestas en bolsa de plástico transparente y sugiere dejarlas en el distribuidor o entregarlas si el cliente lo desea (no se deben entregar refacciones contaminadas, solo mostrar la caja) y disponer de un contenedor en recepción.
</t>
    </r>
    <r>
      <rPr>
        <b/>
        <i/>
        <sz val="10"/>
        <rFont val="Arial"/>
        <family val="2"/>
      </rPr>
      <t>Criterio:</t>
    </r>
    <r>
      <rPr>
        <i/>
        <sz val="10"/>
        <rFont val="Arial"/>
        <family val="2"/>
      </rPr>
      <t xml:space="preserve"> Verificar 3 casos entrevistando al cliente</t>
    </r>
  </si>
  <si>
    <t>3.  Procesamiento de la Orden
&amp; Voz del Cliente</t>
  </si>
  <si>
    <t>4. Ejecucion de la Orden y
Control de Calidad</t>
  </si>
  <si>
    <t>Críticos</t>
  </si>
  <si>
    <t>Básicos</t>
  </si>
  <si>
    <t>4. Ejecución de la Orden y Control de Calidad</t>
  </si>
  <si>
    <t>5. Entrega del Vehículo</t>
  </si>
  <si>
    <r>
      <t xml:space="preserve">Utiliza torre, corbata o sistema para identificar los vehículos al momento de recibirlos.
Coloca protecciones al asiento, volante, piso, palancas de velocidades y freno auxiliar de todos los vehículos en presencia del cliente, las cuales deben permanecer durante toda la estancia de la unidad en el taller y retirarlas  hasta el momento de la entrega.
</t>
    </r>
    <r>
      <rPr>
        <b/>
        <i/>
        <sz val="10"/>
        <rFont val="Arial"/>
        <family val="2"/>
      </rPr>
      <t>Criterio:</t>
    </r>
    <r>
      <rPr>
        <sz val="10"/>
        <rFont val="Arial"/>
        <family val="2"/>
      </rPr>
      <t xml:space="preserve"> </t>
    </r>
    <r>
      <rPr>
        <i/>
        <sz val="10"/>
        <rFont val="Arial"/>
        <family val="2"/>
      </rPr>
      <t>Verificar 10 casos en las diferentes áreas</t>
    </r>
  </si>
  <si>
    <r>
      <t xml:space="preserve">Traslada el vehículo al área de entrega, abre cofre y cajuela, explica las operaciones efectuadas y muestra el estado de niveles, bandas, mangueras, funcionamiento de luces y hace notar que el vehículo se esta entregando a la hora prometida.
El vehículo se entrega limpio (interno y externo, sin escurrimientos, tapetes secos, sin manchas, aspirado) con el equipo de audio apagado
</t>
    </r>
    <r>
      <rPr>
        <i/>
        <sz val="10"/>
        <rFont val="Arial"/>
        <family val="2"/>
      </rPr>
      <t xml:space="preserve">
</t>
    </r>
    <r>
      <rPr>
        <b/>
        <i/>
        <sz val="10"/>
        <rFont val="Arial"/>
        <family val="2"/>
      </rPr>
      <t>Criterio:</t>
    </r>
    <r>
      <rPr>
        <i/>
        <sz val="10"/>
        <rFont val="Arial"/>
        <family val="2"/>
      </rPr>
      <t xml:space="preserve"> Verificar 5 casos entrevistando al cliente</t>
    </r>
  </si>
  <si>
    <r>
      <t xml:space="preserve">Personal de ventanilla verifica la refacción físicamente con el personal de taller, actualizando el inventario y reporte de unidades inmovilizadas. 
Personal de taller firma la requisición  y revisa físicamente la pieza en el vehículo (si aplica).
El ventanillero actualiza el inventario y el reporte de unidades inmovilizadas.
El reporte de unidades inmovilizadas debe de coincidir con las unidades inmovilizadas en taller y expedientes en planificador.
</t>
    </r>
    <r>
      <rPr>
        <b/>
        <i/>
        <sz val="10"/>
        <rFont val="Arial"/>
        <family val="2"/>
      </rPr>
      <t xml:space="preserve">Criterio: </t>
    </r>
    <r>
      <rPr>
        <i/>
        <sz val="10"/>
        <rFont val="Arial"/>
        <family val="2"/>
      </rPr>
      <t>Verificar 5 requisiciones y reporte de unidades inmovilizadas</t>
    </r>
  </si>
  <si>
    <r>
      <t xml:space="preserve">El personal técnico y de lavado tiene equipo de seguridad:                             
-Técnico: uniforme, guantes, faja, lentes y zapatos de seguridad.            
-Lavador: uniforme , botas de hule o zapatos de seguridad y lentes. 
</t>
    </r>
    <r>
      <rPr>
        <b/>
        <sz val="10"/>
        <rFont val="Arial"/>
        <family val="2"/>
      </rPr>
      <t>Criterio:</t>
    </r>
    <r>
      <rPr>
        <sz val="10"/>
        <rFont val="Arial"/>
        <family val="2"/>
      </rPr>
      <t xml:space="preserve"> Verificar que todo el personal tenga y utilice el equipo de seguridad</t>
    </r>
  </si>
  <si>
    <r>
      <t xml:space="preserve">Cuenta con un área especifica para el almacenamiento de las herramientas especiales, las cuales deben estar organizadas, inventariadas (electrónico opcional) y se encuentran en buen estado.
Lleva un control de entradas y salidas de las herramientas especiales y un reporte mensual del uso de las mismas.
</t>
    </r>
    <r>
      <rPr>
        <b/>
        <i/>
        <sz val="10"/>
        <rFont val="Arial"/>
        <family val="2"/>
      </rPr>
      <t>Criterio:</t>
    </r>
    <r>
      <rPr>
        <i/>
        <sz val="10"/>
        <rFont val="Arial"/>
        <family val="2"/>
      </rPr>
      <t xml:space="preserve"> Verificar 3 casos, todos los técnicos cuentan con la herramienta (incluyendo herramientas compartidas ) y verificar 5 herramientas especiales de acuerdo al listado requerido por Ford Motor Company, organizadas conforme al inventario y reporte de entradas y salidas</t>
    </r>
  </si>
  <si>
    <r>
      <t xml:space="preserve">Los lavadores realizan las operaciones de lavado y aspirado del vehículo.
Cuenta con los químicos y el material necesario para lavado de motor y carrocería.
Tiene instalados protectores de: volante, asiento, palanca de transmisión y tapete conductor. 
</t>
    </r>
    <r>
      <rPr>
        <b/>
        <sz val="10"/>
        <rFont val="Arial"/>
        <family val="2"/>
      </rPr>
      <t xml:space="preserve">
Criterio:</t>
    </r>
    <r>
      <rPr>
        <sz val="10"/>
        <rFont val="Arial"/>
        <family val="2"/>
      </rPr>
      <t xml:space="preserve"> Verificar 3 casos entrevistando al lavador y verificar  el área de lavado, químicos y materiales</t>
    </r>
  </si>
  <si>
    <r>
      <t xml:space="preserve">Para el caso de operaciones adicionales requeridas que no se realizaron durante el servicio de mantenimiento y/o reparación y que están registradas en la hoja de inspección multipuntos, el asesor prepara un presupuesto para darlo a conocer al cliente, y acuerda la fecha de seguimiento.
La coordinadora debe agendar la llamada en el "formato de registro de clientes para contacto proactivo"
</t>
    </r>
    <r>
      <rPr>
        <b/>
        <i/>
        <sz val="10"/>
        <rFont val="Arial"/>
        <family val="2"/>
      </rPr>
      <t>Criterio</t>
    </r>
    <r>
      <rPr>
        <i/>
        <sz val="10"/>
        <rFont val="Arial"/>
        <family val="2"/>
      </rPr>
      <t>: Verificar 3 casos</t>
    </r>
  </si>
  <si>
    <r>
      <t xml:space="preserve">Debe cerrar la orden de reparación antes de la hora promesa de entrega, la cual debe aparecer impresa en la pre factura y contar con el expediente completo del vehículo (pre factura, OR, inspección visual e inventario, OASIS, presupuesto, inspección multipuntos, identificación de necesidades de servicio o voz del cliente en fallas y póliza sellada).
</t>
    </r>
    <r>
      <rPr>
        <b/>
        <i/>
        <sz val="10"/>
        <rFont val="Arial"/>
        <family val="2"/>
      </rPr>
      <t>Criterio:</t>
    </r>
    <r>
      <rPr>
        <i/>
        <sz val="10"/>
        <rFont val="Arial"/>
        <family val="2"/>
      </rPr>
      <t xml:space="preserve"> Verificar 3 casos y 30 expedientes</t>
    </r>
  </si>
  <si>
    <t>DD</t>
  </si>
  <si>
    <t>MM</t>
  </si>
  <si>
    <t>Razon social</t>
  </si>
  <si>
    <t>Fecha</t>
  </si>
  <si>
    <t>Ford Motor Company S.A. de C.V.</t>
  </si>
  <si>
    <t>Director General</t>
  </si>
  <si>
    <t>Gerente General</t>
  </si>
  <si>
    <t>Coordinador de Mejora de Procesos</t>
  </si>
  <si>
    <t>Gerente de Servicio</t>
  </si>
  <si>
    <t>Consultor de Procesos</t>
  </si>
  <si>
    <t>Champion de Procesos</t>
  </si>
  <si>
    <t>No. BID</t>
  </si>
  <si>
    <t>Estado</t>
  </si>
  <si>
    <t>Mercado</t>
  </si>
  <si>
    <t>Ciudad</t>
  </si>
  <si>
    <t>Dirección</t>
  </si>
  <si>
    <t>SOC DE SERVICIO</t>
  </si>
  <si>
    <t>Gerente de Pos venta</t>
  </si>
  <si>
    <t>0. Requerimientos Generales</t>
  </si>
  <si>
    <r>
      <t xml:space="preserve">Utiliza el procedimiento secuencial para la inspección del interior y exterior del vehículo, proporciona al cliente y utiliza lentes de seguridad al momento de realizar la inspección en la parte baja del vehículo,  con base a la ayuda visual, anotando la información del vehículo en la hoja multipuntos y solicita al cliente su firma.
</t>
    </r>
    <r>
      <rPr>
        <b/>
        <i/>
        <sz val="10"/>
        <rFont val="Arial"/>
        <family val="2"/>
      </rPr>
      <t xml:space="preserve">Criterio: </t>
    </r>
    <r>
      <rPr>
        <i/>
        <sz val="10"/>
        <rFont val="Arial"/>
        <family val="2"/>
      </rPr>
      <t xml:space="preserve">Verificar 5 casos y revisar 30 expedientes </t>
    </r>
  </si>
  <si>
    <r>
      <t xml:space="preserve">El distribuidor somete diariamente el 100% de ordenes a los sistema eREACT y  FoMDIS, correctamente clasificada por tipo de orden (público, interna, garantía) y por tipo de operación (mantenimiento, servicio pre pagado, reparación menor, reparación mayor, temporada de servicio, diagnostico, hojalatería y pintura) y tipo de cliente (flotilla, no-flotilla); de acuerdo con lo reportado en el estado financiero. 
</t>
    </r>
    <r>
      <rPr>
        <b/>
        <i/>
        <sz val="10"/>
        <color theme="0"/>
        <rFont val="Arial"/>
        <family val="2"/>
      </rPr>
      <t>Criterio:</t>
    </r>
    <r>
      <rPr>
        <i/>
        <sz val="10"/>
        <color theme="0"/>
        <rFont val="Arial"/>
        <family val="2"/>
      </rPr>
      <t xml:space="preserve"> Verificar el último reporte mensual de estado financiero contra reporte mensual de ordenes cerradas en eREACT y  FoMDIS del mismo periodo.  Revisar 30 registros de eREACT y FoMDIS de manera aleatoria, comparar con expedientes en sistema (operaciones, tipo de cliente)  La información debe coincidir +- 5% con el estado financiero.</t>
    </r>
  </si>
  <si>
    <r>
      <t xml:space="preserve">El responsable de control de calidad (Técnico Líder o Jefe de Taller) verifica que los trabajos solicitados por el cliente hayan sido realizados y que los campos en el formato de inspección multipuntos estén correctamente registrados, validando y firmando en la sección de control de calidad.
Cuenta con un reporte mensual de reclamaciones de clientes y por tipo de: falla, técnico y sistema, generando un plan de acción.
</t>
    </r>
    <r>
      <rPr>
        <b/>
        <i/>
        <sz val="10"/>
        <rFont val="Arial"/>
        <family val="2"/>
      </rPr>
      <t>Criterio:</t>
    </r>
    <r>
      <rPr>
        <i/>
        <sz val="10"/>
        <rFont val="Arial"/>
        <family val="2"/>
      </rPr>
      <t xml:space="preserve"> Revisar 30 expedientes y plan de acción.</t>
    </r>
  </si>
  <si>
    <r>
      <t xml:space="preserve">Contacta telefónicamente a los clientes que su vehículo tiene refacciones pendientes por instalar, tenga una  acción de servicio en campo y/o reparaciones pendientes (registradas en la hoja multipuntos) y anota la información de la llamada en el formato de "registro de clientes para contacto proactivo". 
</t>
    </r>
    <r>
      <rPr>
        <b/>
        <i/>
        <sz val="10"/>
        <color theme="0"/>
        <rFont val="Arial"/>
        <family val="2"/>
      </rPr>
      <t>Criterio:</t>
    </r>
    <r>
      <rPr>
        <sz val="10"/>
        <color theme="0"/>
        <rFont val="Arial"/>
        <family val="2"/>
      </rPr>
      <t xml:space="preserve"> Verificar 3 llamadas y 10 registros</t>
    </r>
  </si>
  <si>
    <t>AAAA</t>
  </si>
  <si>
    <t>EVALUACION DEL SISTEMA OPERATIVO DE CALIDAD 2015</t>
  </si>
  <si>
    <r>
      <t xml:space="preserve">Contacta telefónicamente a los clientes utilizando el "texto de llamada de contacto proactivo", (Debe contener invitación a prueba da manejo a clientes cuyo kilometraje sea mayor a 30,000 km), realizando mínimo 5 intentos, notificando al área de ventas de los clientes interesados en prueba de manejo.
Envía correo electrónico de carta de contacto proactivo a los clientes no localizados durante los intentos de llamada telefónica. Incluir promociones y programas Ford vigentes (precios de mantenimiento definidos por el distribuidor, frenos, discos, etc.).
Debe guardar los archivos de correo electrónico enviados.
</t>
    </r>
    <r>
      <rPr>
        <b/>
        <i/>
        <sz val="10"/>
        <rFont val="Arial"/>
        <family val="2"/>
      </rPr>
      <t>Criterio</t>
    </r>
    <r>
      <rPr>
        <sz val="10"/>
        <rFont val="Arial"/>
        <family val="2"/>
      </rPr>
      <t>: Verificar 1 llamada donde sea contactado el cliente, 10 registros de clientes a los que se realizaron llamadas y 10 registros de envío de correo electrónico.</t>
    </r>
  </si>
  <si>
    <r>
      <t xml:space="preserve">El distribuidor debe solicitar, registrar y enviar el 100% de correos electrónicos de los clientes, verificando previamente la dirección de correo proporcionada por el cliente en una aplicación online de validación de correo.
</t>
    </r>
    <r>
      <rPr>
        <b/>
        <sz val="10"/>
        <color theme="0"/>
        <rFont val="Arial"/>
        <family val="2"/>
      </rPr>
      <t>Criterio:</t>
    </r>
    <r>
      <rPr>
        <sz val="10"/>
        <color theme="0"/>
        <rFont val="Arial"/>
        <family val="2"/>
      </rPr>
      <t xml:space="preserve"> Verificar que se cumpla con el 90% de disponibilidad de correos en el sistema CVP, con no más de 5% de correos inválidos y el uso de la aplicación para validar correos electrónicos</t>
    </r>
  </si>
  <si>
    <r>
      <t xml:space="preserve">El asesor o responsable  notifica al cliente el cambio de estatus del vehículo en el taller, registrando detalle de la llamada (fecha, hora, nombre de la persona y observaciones) en la orden  de reparación.
Retira la etiqueta de identificación de campañas.
</t>
    </r>
    <r>
      <rPr>
        <b/>
        <i/>
        <sz val="10"/>
        <rFont val="Arial"/>
        <family val="2"/>
      </rPr>
      <t xml:space="preserve">Criterio: </t>
    </r>
    <r>
      <rPr>
        <i/>
        <sz val="10"/>
        <rFont val="Arial"/>
        <family val="2"/>
      </rPr>
      <t>Verificar 30 órdenes de reparación</t>
    </r>
  </si>
  <si>
    <r>
      <t xml:space="preserve">Verifica diariamente las reservaciones por internet  y las confirma con el cliente. En caso de recibir llamadas para reservación utiliza el texto de atención telefónica (definido por el distribuidor). 
Debe revisar si se tienen Acciones de Servicio en Campo y solicitar las refacciones requeridas con antelación. 
El distribuidor tiene asignado un horario destinado para las citas por internet (Exagono), las cuales se deben registrar en el DMS.
</t>
    </r>
    <r>
      <rPr>
        <b/>
        <sz val="10"/>
        <rFont val="Arial"/>
        <family val="2"/>
      </rPr>
      <t>Criterio:</t>
    </r>
    <r>
      <rPr>
        <sz val="10"/>
        <rFont val="Arial"/>
        <family val="2"/>
      </rPr>
      <t xml:space="preserve"> Verificar 1 llamada y 30 registros de clientes con reservación en Exagono vs Oasis</t>
    </r>
  </si>
  <si>
    <r>
      <t xml:space="preserve">Despide al cliente con cortesía dándole las gracias por su preferencia y le recuerda que  se le enviará una encuesta de satisfacción vía electrónica por parte de Ford, entregándole una bolsa  para la basura del auto (con recordatorio de la encuesta de CVP).
</t>
    </r>
    <r>
      <rPr>
        <b/>
        <i/>
        <sz val="10"/>
        <rFont val="Arial"/>
        <family val="2"/>
      </rPr>
      <t>Criterio:</t>
    </r>
    <r>
      <rPr>
        <sz val="10"/>
        <rFont val="Arial"/>
        <family val="2"/>
      </rPr>
      <t xml:space="preserve"> Verificar 3 casos entrevistando al cliente</t>
    </r>
  </si>
  <si>
    <r>
      <t xml:space="preserve">El personal involucrado en el proceso de servicio  y refacciones, conoce y cuenta con una carpeta o archivo electrónico que contiene sus funciones, responsabilidades, diagramas de flujo de la operación (correspondiente a su puesto), hojas de instrucción, formatos y textos, las cuales deben estar homologadas con el proceso de Ford Motor Company.
</t>
    </r>
    <r>
      <rPr>
        <b/>
        <i/>
        <sz val="10"/>
        <rFont val="Arial"/>
        <family val="2"/>
      </rPr>
      <t>Criterio:</t>
    </r>
    <r>
      <rPr>
        <sz val="10"/>
        <rFont val="Arial"/>
        <family val="2"/>
      </rPr>
      <t xml:space="preserve"> Verificar por medio de 5 entrevistas: ubicación, conocimiento y dominio de las carpetas</t>
    </r>
  </si>
  <si>
    <r>
      <t xml:space="preserve">Inspecciona los componentes del sistema de frenos y anota la información que aplique en el formato multipuntos.
En caso de que el cliente reporte falla o vibración al frenar, mide el alabeo de discos, rectifica discos en el torno de rectificado portátil (Procut), en caso de ser necesario, utiliza torno de banco o TOT y anota la información en el formato multipuntos. 
</t>
    </r>
    <r>
      <rPr>
        <b/>
        <i/>
        <sz val="10"/>
        <rFont val="Arial"/>
        <family val="2"/>
      </rPr>
      <t>Criterio:</t>
    </r>
    <r>
      <rPr>
        <sz val="10"/>
        <rFont val="Arial"/>
        <family val="2"/>
      </rPr>
      <t xml:space="preserve"> Verificar 3 casos entrevistando al técnico. En TOT verificar procedimiento y bitácora</t>
    </r>
  </si>
  <si>
    <r>
      <rPr>
        <sz val="10"/>
        <rFont val="Arial"/>
        <family val="2"/>
      </rPr>
      <t xml:space="preserve">Actualiza el panel de bienvenida o pantalla anotando si la cita fue efectiva. Promociona el esquema de citas a clientes que acuden sin reservación a servicio,  explicando los beneficios de la cita. Entrega material informativo (trípticos, volantes, tarjetas de presentación o manta promocional) con los números telefónicos del distribuidor y dirección de la pagina de internet (ford.mx) para citas. </t>
    </r>
    <r>
      <rPr>
        <i/>
        <sz val="10"/>
        <rFont val="Arial"/>
        <family val="2"/>
      </rPr>
      <t xml:space="preserve">
</t>
    </r>
    <r>
      <rPr>
        <b/>
        <i/>
        <sz val="10"/>
        <rFont val="Arial"/>
        <family val="2"/>
      </rPr>
      <t>Criterio:</t>
    </r>
    <r>
      <rPr>
        <i/>
        <sz val="10"/>
        <rFont val="Arial"/>
        <family val="2"/>
      </rPr>
      <t xml:space="preserve"> Verificar 5 casos y  la existencia de material informativo</t>
    </r>
  </si>
  <si>
    <r>
      <t xml:space="preserve">Verifica con los clientes si tienen dudas o desconocimiento del uso de la tecnología de su vehículo y los invita a una sesión programada y personalizada de "Syncronizate con tu Ford".
Registra las cita a la sesión disponible que requiera el cliente (se debe incluir nombre del cliente, tipo y modelo del vehículo, fecha y horario de la sesion, así como la(s) duda(s) en relación a tecnología que tiene el cliente).
Se debe tener un calendario diario de sesiones programadas y personalizadas  y un especialista en tecnología que imparta las sesiones.
</t>
    </r>
    <r>
      <rPr>
        <b/>
        <sz val="10"/>
        <rFont val="Arial"/>
        <family val="2"/>
      </rPr>
      <t>Criterio:</t>
    </r>
    <r>
      <rPr>
        <sz val="10"/>
        <rFont val="Arial"/>
        <family val="2"/>
      </rPr>
      <t xml:space="preserve"> Verificar 1 llamada, calendario y una sesión de "Syncronizate con tu Ford", donde se explica el uso de tecnología al cliente
</t>
    </r>
  </si>
  <si>
    <r>
      <t xml:space="preserve">Envía por medio electrónico o escrito las citas a los asesores de servicio o anota en el control de citas la información para que estos la consulten y envía correo al área de refacciones para que verifique la disponibilidad de refacciones y se prepare con el apartado de las mismas para el día siguiente.
Registra en el panel de bienvenida (pizarrón o pantalla) la programación de las reservaciones del día siguiente.
</t>
    </r>
    <r>
      <rPr>
        <b/>
        <i/>
        <sz val="10"/>
        <rFont val="Arial"/>
        <family val="2"/>
      </rPr>
      <t xml:space="preserve">Criterio: </t>
    </r>
    <r>
      <rPr>
        <b/>
        <sz val="10"/>
        <rFont val="Arial"/>
        <family val="2"/>
      </rPr>
      <t xml:space="preserve"> </t>
    </r>
    <r>
      <rPr>
        <sz val="10"/>
        <rFont val="Arial"/>
        <family val="2"/>
      </rPr>
      <t>Verificar evidencia de 30 envíos de información y verificar el registro de la programación</t>
    </r>
    <r>
      <rPr>
        <i/>
        <sz val="10"/>
        <rFont val="Arial"/>
        <family val="2"/>
      </rPr>
      <t xml:space="preserve"> </t>
    </r>
  </si>
  <si>
    <r>
      <t xml:space="preserve">Da la bienvenida de forma inmediata al cliente, antes de que  descienda de su vehículo, saludando cordialmente  e indicarle que será atendido a la brevedad.
Pregunta a los clientes sus necesidades de servicio y de conocimiento de tecnología de su vehículo, invitando a los clientes que lo requieran a una sesión programada y personalizada de "Syncronizate con tu Ford".
Registra las cita a la sesión disponible que requiera el cliente.
A los clientes con reservación saluda por su nombre o apellido y agradece su llegada puntual.
Cuenta con texto de bienvenida.
</t>
    </r>
    <r>
      <rPr>
        <b/>
        <sz val="10"/>
        <rFont val="Arial"/>
        <family val="2"/>
      </rPr>
      <t>Criterio:</t>
    </r>
    <r>
      <rPr>
        <sz val="10"/>
        <rFont val="Arial"/>
        <family val="2"/>
      </rPr>
      <t xml:space="preserve"> Verificar 5 casos entrevistando al cliente y calendario de sesiones programadas</t>
    </r>
  </si>
  <si>
    <r>
      <t xml:space="preserve">El personal ofrece a todos los clientes servicios de cortesía (bebidas, sala de espera, internet)  si el cliente desea acceder a la sala de espera, se le acompaña a la ubicación de ésta, mostrando los servicios de cortesía disponibles. 
Si el cliente decide retirarse, se le ofrece el servicio de movilidad sin costo (llevarlo a su destino u ofrecerle taxi).
</t>
    </r>
    <r>
      <rPr>
        <b/>
        <i/>
        <sz val="10"/>
        <color theme="0"/>
        <rFont val="Arial"/>
        <family val="2"/>
      </rPr>
      <t xml:space="preserve">Criterio: </t>
    </r>
    <r>
      <rPr>
        <i/>
        <sz val="10"/>
        <color theme="0"/>
        <rFont val="Arial"/>
        <family val="2"/>
      </rPr>
      <t>Verificar 5 casos entrevistando al cliente</t>
    </r>
  </si>
  <si>
    <r>
      <t xml:space="preserve">Tiene publicados  los precios de mantenimiento definidos por el distribuidor (para autos, F-150 y     F-250 a gasolina y F-250, Ranger y Transit a diésel) a la vista del cliente en piso de ventas nuevos, semi nuevos, mostrador de refacciones, recepción de servicio y deberá tener los precios actualizados de servicio en su pagina de internet, con la leyenda  informativa "el IVA ya esta incluido y las operaciones de mantenimiento son el único requisito para mantener la garantía". 
La información referente a otros programas de comercialización como; discos, frenos, etc. deben estar publicados en recepción de servicio y mostrador de refacciones. 
</t>
    </r>
    <r>
      <rPr>
        <b/>
        <i/>
        <sz val="10"/>
        <rFont val="Arial"/>
        <family val="2"/>
      </rPr>
      <t xml:space="preserve">Criterio: </t>
    </r>
    <r>
      <rPr>
        <i/>
        <sz val="10"/>
        <rFont val="Arial"/>
        <family val="2"/>
      </rPr>
      <t>Verificar que se tengan publicados los precios de mantenimiento y programas disponibles</t>
    </r>
  </si>
  <si>
    <r>
      <t xml:space="preserve">Tiene instalado un sistema que genera automáticamente órdenes de reparación, presupuestos, pre facturas y facturas (la factura debe coincidir con pre factura de forma clara y transparente para el cliente), con los precios de mantenimiento definidos por el distribuidor, así como las 5 operaciones adicionales mas frecuentes del distribuidor.
El sistema debe permitir la captura de los datos del cliente, (incluyendo datos de facturación y el correo electrónico), desglosar mano de obra y refacciones y separar los precios de mantenimiento de las operaciones adicionales.
Para la captura correcta del VIN, se sugiere utilizar un lector de código de barras. 
Imprime Oasis al momento de generar la orden, y verifica el "Reporte de Avances de Campañas" ubicado en la extranet de Ford; en caso de tener alguna Acción de Servicio en Campo se debe notificar al cliente y aplicar, excepto si no se tienen refacciones, las cuales se deben solicitar de forma inmediata y una vez que se tengan se debe notificar al cliente.
Se debe colocar en la parte superior izquierda del parabrisas una calcomanía de acuerdo a los siguientes criterios:
             * Verde - La unidad se verificó y No tiene campañas pendientes.
             * Amarillo - La unidad se verificó,  Si tiene campañas pendientes y no requieren 
                               refacción o el distribuidor cuenta con las refacciones necesarias para
                               aplicar la campaña.
             * Rojo - La unidad se verificó,  Si tiene campañas pendientes y el distribuidor NO cuenta
                          con las refacciones necesarias para aplicar la campaña; es necesario 
                          solicitarlas a la planta.
</t>
    </r>
    <r>
      <rPr>
        <b/>
        <i/>
        <sz val="10"/>
        <rFont val="Arial"/>
        <family val="2"/>
      </rPr>
      <t>Criterio:</t>
    </r>
    <r>
      <rPr>
        <sz val="10"/>
        <rFont val="Arial"/>
        <family val="2"/>
      </rPr>
      <t xml:space="preserve"> </t>
    </r>
    <r>
      <rPr>
        <i/>
        <sz val="10"/>
        <rFont val="Arial"/>
        <family val="2"/>
      </rPr>
      <t>Verificar 5 casos donde el sistema genere los documentos indicados y se coloquen las calcomanías de los vehículos para las Acciones de Servicio en Campo, así como 30 expedientes</t>
    </r>
  </si>
  <si>
    <r>
      <t xml:space="preserve">Inspecciona y/o mide balatas y discos con las herramientas adecuadas, anota el estado en la hoja multipuntos. 
Para hacerlo se desmontan dos  ruedas (una delantera y una trasera) para vehículos que estén equipados con frenos de disco en las cuatro ruedas. En el caso disco-tambor se desmontan las ruedas delanteras.
Muestra e Informa al cliente el estado de las balatas y los discos
</t>
    </r>
    <r>
      <rPr>
        <b/>
        <i/>
        <sz val="10"/>
        <rFont val="Arial"/>
        <family val="2"/>
      </rPr>
      <t>Criterio:</t>
    </r>
    <r>
      <rPr>
        <sz val="10"/>
        <rFont val="Arial"/>
        <family val="2"/>
      </rPr>
      <t xml:space="preserve"> </t>
    </r>
    <r>
      <rPr>
        <i/>
        <sz val="10"/>
        <rFont val="Arial"/>
        <family val="2"/>
      </rPr>
      <t xml:space="preserve">Verificar 5 casos  y revisar 30 expedientes </t>
    </r>
  </si>
  <si>
    <r>
      <t xml:space="preserve">Escucha  las necesidades del cliente (en caso de falla, ruido o problema adicional al servicio de mantenimiento), anota las observaciones en los campos que aplique en conjunto con el cliente  y comenta las acciones a seguir utilizando el formato de identificación de necesidades de servicio o voz del cliente, solicitando su firma. Estos casos se deben asignar a un Técnico Especializado de acuerdo al tipo de falla, si el cliente tiene disponibilidad en conjunto con él se replicará la falla.
</t>
    </r>
    <r>
      <rPr>
        <b/>
        <i/>
        <sz val="10"/>
        <color theme="0"/>
        <rFont val="Arial"/>
        <family val="2"/>
      </rPr>
      <t>Criterio</t>
    </r>
    <r>
      <rPr>
        <i/>
        <sz val="10"/>
        <color theme="0"/>
        <rFont val="Arial"/>
        <family val="2"/>
      </rPr>
      <t>:</t>
    </r>
    <r>
      <rPr>
        <sz val="10"/>
        <color theme="0"/>
        <rFont val="Arial"/>
        <family val="2"/>
      </rPr>
      <t xml:space="preserve"> </t>
    </r>
    <r>
      <rPr>
        <i/>
        <sz val="10"/>
        <color theme="0"/>
        <rFont val="Arial"/>
        <family val="2"/>
      </rPr>
      <t>Verificar 3 caso entrevistando al cliente y revisar 30 expedientes</t>
    </r>
  </si>
  <si>
    <r>
      <t xml:space="preserve">Proporciona de forma verbal e impresa la fecha y hora promesa de entrega al cliente.
Esta hora y fecha no deben ser generadas en automático por el sistema y se deben resaltar en la orden de reparación y/o presupuesto.
</t>
    </r>
    <r>
      <rPr>
        <b/>
        <i/>
        <sz val="10"/>
        <color theme="0"/>
        <rFont val="Arial"/>
        <family val="2"/>
      </rPr>
      <t>Criterio:</t>
    </r>
    <r>
      <rPr>
        <sz val="10"/>
        <color theme="0"/>
        <rFont val="Arial"/>
        <family val="2"/>
      </rPr>
      <t xml:space="preserve"> </t>
    </r>
    <r>
      <rPr>
        <i/>
        <sz val="10"/>
        <color theme="0"/>
        <rFont val="Arial"/>
        <family val="2"/>
      </rPr>
      <t>Verificar 3 casos entrevistando al cliente y revisar 30 expedientes</t>
    </r>
  </si>
  <si>
    <r>
      <t xml:space="preserve">Entrega el presupuesto u orden de trabajo  impreso al cliente con el costo por servicio de mantenimiento, pregunta el medio de contacto preferido para recibir información del servicio de su vehículo y pide su firma como aceptación del trabajo.
Solicita y actualiza en DMS correo electrónico y datos de facturación del cliente.
</t>
    </r>
    <r>
      <rPr>
        <b/>
        <i/>
        <sz val="10"/>
        <color theme="0"/>
        <rFont val="Arial"/>
        <family val="2"/>
      </rPr>
      <t>Criterio:</t>
    </r>
    <r>
      <rPr>
        <sz val="10"/>
        <color theme="0"/>
        <rFont val="Arial"/>
        <family val="2"/>
      </rPr>
      <t xml:space="preserve"> </t>
    </r>
    <r>
      <rPr>
        <i/>
        <sz val="10"/>
        <color theme="0"/>
        <rFont val="Arial"/>
        <family val="2"/>
      </rPr>
      <t>Verificar 3 casos entrevistando al cliente y revisar 30 registros vs expedientes</t>
    </r>
  </si>
  <si>
    <r>
      <t xml:space="preserve">Cuenta con un planificador en donde se pueda identificar los tiempos de inicio y término de los trabajos, asesor, técnico asignado y tipo de orden de reparación.
Se debe tener espacio asignado para las órdenes de reparación pendientes por refacciones, en autorización, unidades inmovilizadas y trabajos en otros talleres. 
El planificador del área de lavado identifica los tiempos de inicio y termino de los trabajos. 
Usar planificador de taller, pizarrón, planificador electrónico o tablero. 
Los Técnicos deben estar trabajando los vehículos de acuerdo a la planificación.
</t>
    </r>
    <r>
      <rPr>
        <b/>
        <i/>
        <sz val="10"/>
        <color theme="0"/>
        <rFont val="Arial"/>
        <family val="2"/>
      </rPr>
      <t>Criterio:</t>
    </r>
    <r>
      <rPr>
        <i/>
        <sz val="10"/>
        <color theme="0"/>
        <rFont val="Arial"/>
        <family val="2"/>
      </rPr>
      <t xml:space="preserve">  Verificar 10 programaciones entrevistando a los Técnicos, Asesores y Lavadores</t>
    </r>
    <r>
      <rPr>
        <b/>
        <i/>
        <sz val="8"/>
        <color indexed="9"/>
        <rFont val="Arial"/>
        <family val="2"/>
      </rPr>
      <t/>
    </r>
  </si>
  <si>
    <r>
      <t xml:space="preserve">Durante el diagnostico el Técnico Especialista sigue el método Síntoma, Sistema, Componente, Causa-Raíz (SSCC) para identificar el problema y las refacciones. Anota la información en el formato correspondiente y los códigos de falla si aplica.
El técnico debe contar con: IDS ( Laptop, VCM y VMM ), internet y acceso a página técnica de servicio.  http://www.fmcdealer.dealerconnection.com/sites/Mexico/Boletines/Pages/default.aspx
Las fallas se deben reportar al ATD en un periodo no mayor a 24 horas.
</t>
    </r>
    <r>
      <rPr>
        <b/>
        <i/>
        <sz val="10"/>
        <color theme="0"/>
        <rFont val="Arial"/>
        <family val="2"/>
      </rPr>
      <t>Criterio:</t>
    </r>
    <r>
      <rPr>
        <sz val="10"/>
        <color theme="0"/>
        <rFont val="Arial"/>
        <family val="2"/>
      </rPr>
      <t xml:space="preserve"> </t>
    </r>
    <r>
      <rPr>
        <i/>
        <sz val="10"/>
        <color theme="0"/>
        <rFont val="Arial"/>
        <family val="2"/>
      </rPr>
      <t>Verificar 5 casos entrevistando al Técnico que realiza el diagnostico y revisar 30 expedientes</t>
    </r>
  </si>
  <si>
    <r>
      <t xml:space="preserve">Realiza el servicio requerido apoyándose con las ayudas visuales o manual técnico de servicio.
El técnico debe realizar los servicios requeridos en una rampa (No se deben de realizar los servicios en torres, gatos, o similares y cuelga los caliper en ganchos)
</t>
    </r>
    <r>
      <rPr>
        <b/>
        <i/>
        <sz val="10"/>
        <rFont val="Arial"/>
        <family val="2"/>
      </rPr>
      <t xml:space="preserve">Criterio: </t>
    </r>
    <r>
      <rPr>
        <i/>
        <sz val="10"/>
        <rFont val="Arial"/>
        <family val="2"/>
      </rPr>
      <t>Verificar 3 casos entrevistando al Técnico</t>
    </r>
  </si>
  <si>
    <r>
      <t xml:space="preserve">Se cuenta y aplica un programa de orden y limpieza, el cual debe cumplir con los siguientes puntos:
- Carriles de acceso y salida de vehículos claramente identificados (flechas marcadas con pintura amarilla, letreros y/o conos de seguridad). Se debe respetar su flujo y no se deben dejar estacionados vehículos en la recepción
- Lugares específicos para vehículos en proceso, terminados, inmovilizados (faltantes de partes), lavado, recepción, entrega, alineación y balanceo (si aplica) debidamente delimitados y señalizados de acuerdo al lay-out del taller.
- Contenedores para basura y para residuos peligrosos señalizados de acuerdo a su clasificación y riesgo.
- Los productos químicos para lavado  se encuentran en contenedores o atomizadores en buenas condiciones y claramente identificados.
- Los lugares de trabajo deben estar limpios (libres de basura y grasa), los componentes del vehículo deben estar en la mesa de trabajo. Las ruedas se colocan en un lugar identificado en el piso.
- Cuenta con un programa anual de mantenimiento de instalaciones, herramientas y  equipos de taller.
</t>
    </r>
    <r>
      <rPr>
        <b/>
        <sz val="10"/>
        <color theme="0"/>
        <rFont val="Arial"/>
        <family val="2"/>
      </rPr>
      <t xml:space="preserve">Criterio: </t>
    </r>
    <r>
      <rPr>
        <sz val="10"/>
        <color theme="0"/>
        <rFont val="Arial"/>
        <family val="2"/>
      </rPr>
      <t>Verificar programa de orden y limpieza documentado y cumplimiento de los puntos anteriores</t>
    </r>
  </si>
  <si>
    <r>
      <t xml:space="preserve">Cuando haya cambio en la fecha y hora prometida de entrega notifica al cliente que el vehículo se encuentra terminado (llamada, correo electrónico o mensaje de texto).
En caso de demora por trabajos adicionales se debe acordar nueva hora de entrega.
Registra en la orden de reparación o sistema el detalle de la llamada (hora y persona que atendió la llamada) y nueva hora de entrega si aplica.
</t>
    </r>
    <r>
      <rPr>
        <b/>
        <i/>
        <sz val="10"/>
        <color indexed="9"/>
        <rFont val="Arial"/>
        <family val="2"/>
      </rPr>
      <t>Criterio:</t>
    </r>
    <r>
      <rPr>
        <sz val="10"/>
        <color indexed="9"/>
        <rFont val="Arial"/>
        <family val="2"/>
      </rPr>
      <t xml:space="preserve"> Verificar 30 ordenes de reparación que contengan operaciones adicionales</t>
    </r>
  </si>
  <si>
    <r>
      <t xml:space="preserve">Entrega pre factura al cliente (debe coincidir el presupuesto y pre factura, la autorización de las operaciones adicionales posteriores al presupuesto deben estar respaldadas con firma o con detalles de llamada de autorización) y explica los trabajos realizados resaltando que el costo fue el acordado.
Explica y entrega al cliente formato de inspección multipuntos mostrando medidas (balatas, zapatas, discos, tambores y presión de inflado), condiciones generales del vehículo. Solicita al cliente su firma. 
</t>
    </r>
    <r>
      <rPr>
        <b/>
        <i/>
        <sz val="10"/>
        <color indexed="9"/>
        <rFont val="Arial"/>
        <family val="2"/>
      </rPr>
      <t>Criterio:</t>
    </r>
    <r>
      <rPr>
        <sz val="10"/>
        <color indexed="9"/>
        <rFont val="Arial"/>
        <family val="2"/>
      </rPr>
      <t xml:space="preserve"> </t>
    </r>
    <r>
      <rPr>
        <i/>
        <sz val="10"/>
        <color indexed="9"/>
        <rFont val="Arial"/>
        <family val="2"/>
      </rPr>
      <t>Verificar  5 casos entrevistando al cliente y 30 expedientes</t>
    </r>
  </si>
  <si>
    <r>
      <t xml:space="preserve">Al momento de realizar el pago se le ofrece al cliente el uso de terminal móvil en recepción o sala de espera de servicio, si el cliente lo prefiere se le acompaña a caja.
En caso de requerir factura, se corroboran datos de facturación y la factura se envía por correo electrónico o en forma física si el cliente así lo requiere.
</t>
    </r>
    <r>
      <rPr>
        <b/>
        <i/>
        <sz val="10"/>
        <color theme="0"/>
        <rFont val="Arial"/>
        <family val="2"/>
      </rPr>
      <t>Criterio:</t>
    </r>
    <r>
      <rPr>
        <sz val="10"/>
        <color theme="0"/>
        <rFont val="Arial"/>
        <family val="2"/>
      </rPr>
      <t xml:space="preserve"> Verificar visualmente 5 casos y revisar la disposición de terminal móvil para los Asesores</t>
    </r>
  </si>
  <si>
    <r>
      <t xml:space="preserve">Aplica encuesta de salida por lo menos al 90% de los clientes (de preferencia de forma exclusiva para que el cliente responda su nivel de satisfacción en el servicio), En caso de una expectativa no cumplida o queja en la encuesta, se debe atender inmediatamente.
</t>
    </r>
    <r>
      <rPr>
        <b/>
        <i/>
        <sz val="10"/>
        <rFont val="Arial"/>
        <family val="2"/>
      </rPr>
      <t xml:space="preserve">Criterio: </t>
    </r>
    <r>
      <rPr>
        <i/>
        <sz val="10"/>
        <rFont val="Arial"/>
        <family val="2"/>
      </rPr>
      <t xml:space="preserve">Verificar 30 documentos vs el Reporte de Encuestas, Quejas y Seguimiento de Servicio </t>
    </r>
  </si>
  <si>
    <r>
      <t xml:space="preserve">La imagen del personal que tiene contacto con el cliente, debe cumplir con el uniforme de acuerdo al boletín OSC-2015-06-08-1302  y portar la identificación vigente (el nombre del personal puede estar bordado en el uniforme).
</t>
    </r>
    <r>
      <rPr>
        <b/>
        <i/>
        <sz val="10"/>
        <rFont val="Arial"/>
        <family val="2"/>
      </rPr>
      <t>Criterio:</t>
    </r>
    <r>
      <rPr>
        <sz val="10"/>
        <rFont val="Arial"/>
        <family val="2"/>
      </rPr>
      <t xml:space="preserve"> </t>
    </r>
    <r>
      <rPr>
        <i/>
        <sz val="10"/>
        <rFont val="Arial"/>
        <family val="2"/>
      </rPr>
      <t>Verificar que todo el personal tenga identificación y vista el uniforme de acuerdo al código de vestimenta.</t>
    </r>
  </si>
</sst>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scheme val="minor"/>
    </font>
    <font>
      <sz val="10"/>
      <name val="Arial"/>
      <family val="2"/>
    </font>
    <font>
      <b/>
      <i/>
      <sz val="8"/>
      <color indexed="9"/>
      <name val="Arial"/>
      <family val="2"/>
    </font>
    <font>
      <b/>
      <sz val="10"/>
      <color indexed="9"/>
      <name val="Arial"/>
      <family val="2"/>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theme="0"/>
      <name val="Calibri"/>
      <family val="2"/>
      <scheme val="minor"/>
    </font>
    <font>
      <b/>
      <i/>
      <sz val="10"/>
      <color indexed="9"/>
      <name val="Arial"/>
      <family val="2"/>
    </font>
    <font>
      <i/>
      <sz val="10"/>
      <color indexed="9"/>
      <name val="Arial"/>
      <family val="2"/>
    </font>
    <font>
      <b/>
      <i/>
      <sz val="10"/>
      <name val="Arial"/>
      <family val="2"/>
    </font>
    <font>
      <i/>
      <sz val="10"/>
      <name val="Arial"/>
      <family val="2"/>
    </font>
    <font>
      <sz val="10"/>
      <color theme="0"/>
      <name val="Arial"/>
      <family val="2"/>
    </font>
    <font>
      <b/>
      <i/>
      <sz val="10"/>
      <color theme="0"/>
      <name val="Arial"/>
      <family val="2"/>
    </font>
    <font>
      <i/>
      <sz val="10"/>
      <color theme="0"/>
      <name val="Arial"/>
      <family val="2"/>
    </font>
    <font>
      <b/>
      <sz val="10"/>
      <name val="Arial"/>
      <family val="2"/>
    </font>
    <font>
      <sz val="11"/>
      <name val="Calibri"/>
      <family val="2"/>
      <scheme val="minor"/>
    </font>
    <font>
      <b/>
      <sz val="11"/>
      <color theme="1"/>
      <name val="Calibri"/>
      <family val="2"/>
      <scheme val="minor"/>
    </font>
    <font>
      <sz val="24"/>
      <color theme="1"/>
      <name val="Calibri"/>
      <family val="2"/>
      <scheme val="minor"/>
    </font>
    <font>
      <b/>
      <sz val="10"/>
      <color theme="1"/>
      <name val="Arial"/>
      <family val="2"/>
    </font>
    <font>
      <b/>
      <sz val="16"/>
      <color theme="0" tint="-0.499984740745262"/>
      <name val="Calibri"/>
      <family val="2"/>
      <scheme val="minor"/>
    </font>
    <font>
      <b/>
      <sz val="10"/>
      <color theme="0" tint="-0.499984740745262"/>
      <name val="Calibri"/>
      <family val="2"/>
      <scheme val="minor"/>
    </font>
    <font>
      <sz val="10"/>
      <name val="Calibri"/>
      <family val="2"/>
      <scheme val="minor"/>
    </font>
    <font>
      <sz val="12"/>
      <name val="Arial"/>
      <family val="2"/>
    </font>
    <font>
      <sz val="12"/>
      <name val="Calibri"/>
      <family val="2"/>
      <scheme val="minor"/>
    </font>
    <font>
      <sz val="12"/>
      <color theme="0" tint="-0.499984740745262"/>
      <name val="Calibri"/>
      <family val="2"/>
      <scheme val="minor"/>
    </font>
    <font>
      <sz val="10"/>
      <color theme="0" tint="-0.499984740745262"/>
      <name val="Arial"/>
      <family val="2"/>
    </font>
    <font>
      <sz val="10"/>
      <color theme="0" tint="-0.499984740745262"/>
      <name val="Calibri"/>
      <family val="2"/>
      <scheme val="minor"/>
    </font>
    <font>
      <sz val="14"/>
      <color theme="0" tint="-0.499984740745262"/>
      <name val="Calibri"/>
      <family val="2"/>
      <scheme val="minor"/>
    </font>
    <font>
      <sz val="20"/>
      <color theme="0" tint="-0.499984740745262"/>
      <name val="Calibri"/>
      <family val="2"/>
      <scheme val="minor"/>
    </font>
    <font>
      <sz val="18"/>
      <color theme="0" tint="-0.499984740745262"/>
      <name val="Calibri"/>
      <family val="2"/>
      <scheme val="minor"/>
    </font>
    <font>
      <sz val="10"/>
      <color theme="1"/>
      <name val="Calibri"/>
      <family val="2"/>
      <scheme val="minor"/>
    </font>
    <font>
      <b/>
      <sz val="1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
      <patternFill patternType="solid">
        <fgColor rgb="FF00FF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ck">
        <color theme="0" tint="-0.34998626667073579"/>
      </left>
      <right style="thin">
        <color indexed="64"/>
      </right>
      <top style="thick">
        <color theme="0" tint="-0.34998626667073579"/>
      </top>
      <bottom style="thick">
        <color theme="0" tint="-0.34998626667073579"/>
      </bottom>
      <diagonal/>
    </border>
    <border>
      <left style="thin">
        <color indexed="64"/>
      </left>
      <right style="thin">
        <color indexed="64"/>
      </right>
      <top style="thick">
        <color theme="0" tint="-0.34998626667073579"/>
      </top>
      <bottom style="thick">
        <color theme="0" tint="-0.34998626667073579"/>
      </bottom>
      <diagonal/>
    </border>
    <border>
      <left style="thin">
        <color indexed="64"/>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 fillId="0" borderId="0"/>
    <xf numFmtId="0" fontId="1" fillId="22" borderId="7" applyNumberFormat="0" applyFon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11" fillId="0" borderId="6" applyNumberFormat="0" applyFill="0" applyAlignment="0" applyProtection="0"/>
  </cellStyleXfs>
  <cellXfs count="257">
    <xf numFmtId="0" fontId="0" fillId="0" borderId="0" xfId="0"/>
    <xf numFmtId="0" fontId="0" fillId="0" borderId="0" xfId="0" applyFill="1"/>
    <xf numFmtId="0" fontId="0" fillId="0" borderId="0" xfId="0" applyBorder="1"/>
    <xf numFmtId="0" fontId="0" fillId="25" borderId="0" xfId="0" applyFill="1"/>
    <xf numFmtId="0" fontId="0" fillId="25" borderId="0" xfId="0" applyFill="1" applyBorder="1"/>
    <xf numFmtId="0" fontId="20" fillId="26" borderId="9" xfId="0" applyFont="1" applyFill="1" applyBorder="1" applyAlignment="1">
      <alignment horizontal="center"/>
    </xf>
    <xf numFmtId="0" fontId="0" fillId="26" borderId="9" xfId="0" applyFill="1" applyBorder="1"/>
    <xf numFmtId="0" fontId="0" fillId="0" borderId="9" xfId="0" applyBorder="1" applyAlignment="1">
      <alignment horizontal="center"/>
    </xf>
    <xf numFmtId="0" fontId="29" fillId="0" borderId="15" xfId="0" applyFont="1" applyFill="1" applyBorder="1" applyAlignment="1">
      <alignment horizontal="center"/>
    </xf>
    <xf numFmtId="0" fontId="20" fillId="26" borderId="11" xfId="0" applyFont="1" applyFill="1" applyBorder="1"/>
    <xf numFmtId="0" fontId="29" fillId="27" borderId="10" xfId="0" applyFont="1" applyFill="1" applyBorder="1" applyAlignment="1">
      <alignment horizontal="center"/>
    </xf>
    <xf numFmtId="0" fontId="0" fillId="27" borderId="11" xfId="0" applyFill="1" applyBorder="1"/>
    <xf numFmtId="0" fontId="29" fillId="0" borderId="36" xfId="0" applyFont="1" applyFill="1" applyBorder="1"/>
    <xf numFmtId="0" fontId="29" fillId="0" borderId="37" xfId="0" applyFont="1" applyFill="1" applyBorder="1" applyAlignment="1">
      <alignment horizontal="center"/>
    </xf>
    <xf numFmtId="0" fontId="20" fillId="26" borderId="17" xfId="0" applyFont="1" applyFill="1" applyBorder="1" applyAlignment="1">
      <alignment horizontal="center"/>
    </xf>
    <xf numFmtId="0" fontId="29" fillId="27" borderId="38" xfId="0" applyFont="1" applyFill="1" applyBorder="1" applyAlignment="1">
      <alignment horizontal="center"/>
    </xf>
    <xf numFmtId="0" fontId="0" fillId="26" borderId="13" xfId="0" applyFill="1" applyBorder="1" applyAlignment="1">
      <alignment horizontal="center"/>
    </xf>
    <xf numFmtId="0" fontId="0" fillId="0" borderId="13" xfId="0" applyBorder="1" applyAlignment="1">
      <alignment horizontal="center"/>
    </xf>
    <xf numFmtId="0" fontId="0" fillId="0" borderId="13" xfId="0" applyFill="1" applyBorder="1" applyAlignment="1">
      <alignment horizontal="center"/>
    </xf>
    <xf numFmtId="0" fontId="0" fillId="27" borderId="10" xfId="0" applyFill="1" applyBorder="1"/>
    <xf numFmtId="0" fontId="0" fillId="0" borderId="10" xfId="0" applyBorder="1" applyAlignment="1">
      <alignment horizontal="center"/>
    </xf>
    <xf numFmtId="0" fontId="0" fillId="0" borderId="42" xfId="0"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20" fillId="26" borderId="39" xfId="0" applyFont="1" applyFill="1" applyBorder="1"/>
    <xf numFmtId="0" fontId="29" fillId="0" borderId="23" xfId="0" applyFont="1" applyFill="1" applyBorder="1" applyAlignment="1">
      <alignment horizontal="center"/>
    </xf>
    <xf numFmtId="0" fontId="20" fillId="26" borderId="28" xfId="0" applyFont="1" applyFill="1" applyBorder="1" applyAlignment="1">
      <alignment horizontal="center"/>
    </xf>
    <xf numFmtId="0" fontId="29" fillId="27" borderId="40" xfId="0" applyFont="1" applyFill="1" applyBorder="1" applyAlignment="1">
      <alignment horizontal="center"/>
    </xf>
    <xf numFmtId="0" fontId="20" fillId="26" borderId="11" xfId="0" applyFont="1" applyFill="1" applyBorder="1" applyAlignment="1">
      <alignment horizontal="center"/>
    </xf>
    <xf numFmtId="0" fontId="0" fillId="27" borderId="10" xfId="0" applyFill="1" applyBorder="1" applyAlignment="1">
      <alignment horizontal="center"/>
    </xf>
    <xf numFmtId="0" fontId="29" fillId="25" borderId="0" xfId="0" applyFont="1" applyFill="1" applyBorder="1"/>
    <xf numFmtId="0" fontId="20" fillId="25" borderId="0" xfId="0" applyFont="1" applyFill="1" applyBorder="1"/>
    <xf numFmtId="0" fontId="0" fillId="25" borderId="11" xfId="0" applyFill="1" applyBorder="1"/>
    <xf numFmtId="0" fontId="0" fillId="25" borderId="36" xfId="0" applyFill="1" applyBorder="1"/>
    <xf numFmtId="9" fontId="0" fillId="25" borderId="10" xfId="0" applyNumberFormat="1" applyFill="1" applyBorder="1" applyAlignment="1">
      <alignment horizontal="center"/>
    </xf>
    <xf numFmtId="0" fontId="0" fillId="25" borderId="17" xfId="0" applyFill="1" applyBorder="1" applyAlignment="1">
      <alignment horizontal="center"/>
    </xf>
    <xf numFmtId="9" fontId="0" fillId="25" borderId="38" xfId="0" applyNumberFormat="1" applyFill="1" applyBorder="1" applyAlignment="1">
      <alignment horizontal="center"/>
    </xf>
    <xf numFmtId="0" fontId="0" fillId="29" borderId="28" xfId="0" applyFill="1" applyBorder="1" applyAlignment="1">
      <alignment horizontal="center" vertical="center" wrapText="1"/>
    </xf>
    <xf numFmtId="0" fontId="0" fillId="29" borderId="40" xfId="0" applyFill="1" applyBorder="1" applyAlignment="1">
      <alignment horizontal="center" vertical="center" wrapText="1"/>
    </xf>
    <xf numFmtId="0" fontId="20" fillId="0" borderId="0" xfId="0" applyFont="1"/>
    <xf numFmtId="0" fontId="20" fillId="0" borderId="0" xfId="0" applyFont="1" applyFill="1"/>
    <xf numFmtId="0" fontId="20" fillId="0" borderId="0" xfId="0" applyFont="1" applyFill="1" applyBorder="1"/>
    <xf numFmtId="0" fontId="0" fillId="0" borderId="0" xfId="0" applyFill="1" applyBorder="1"/>
    <xf numFmtId="0" fontId="20" fillId="25" borderId="22" xfId="0" applyFont="1" applyFill="1" applyBorder="1"/>
    <xf numFmtId="0" fontId="20" fillId="25" borderId="20" xfId="0" applyFont="1" applyFill="1" applyBorder="1"/>
    <xf numFmtId="0" fontId="0" fillId="25" borderId="32" xfId="0" applyFill="1" applyBorder="1"/>
    <xf numFmtId="0" fontId="0" fillId="25" borderId="45" xfId="0" applyFont="1" applyFill="1" applyBorder="1"/>
    <xf numFmtId="0" fontId="0" fillId="25" borderId="45" xfId="0" applyFont="1" applyFill="1" applyBorder="1" applyAlignment="1">
      <alignment horizontal="center" vertical="center" wrapText="1"/>
    </xf>
    <xf numFmtId="9" fontId="0" fillId="25" borderId="45" xfId="0" applyNumberFormat="1" applyFont="1" applyFill="1" applyBorder="1" applyAlignment="1">
      <alignment horizontal="center"/>
    </xf>
    <xf numFmtId="0" fontId="0" fillId="25" borderId="45" xfId="0" applyFill="1" applyBorder="1"/>
    <xf numFmtId="0" fontId="0" fillId="25" borderId="33" xfId="0" applyFill="1" applyBorder="1"/>
    <xf numFmtId="0" fontId="0" fillId="25" borderId="24" xfId="0" applyFill="1" applyBorder="1"/>
    <xf numFmtId="0" fontId="0" fillId="25" borderId="44" xfId="0" applyFill="1" applyBorder="1"/>
    <xf numFmtId="0" fontId="0" fillId="25" borderId="22" xfId="0" applyFill="1" applyBorder="1"/>
    <xf numFmtId="0" fontId="0" fillId="25" borderId="20" xfId="0" applyFill="1" applyBorder="1"/>
    <xf numFmtId="0" fontId="0" fillId="25" borderId="47" xfId="0" applyFill="1" applyBorder="1"/>
    <xf numFmtId="0" fontId="20" fillId="25" borderId="32" xfId="0" applyFont="1" applyFill="1" applyBorder="1"/>
    <xf numFmtId="0" fontId="20" fillId="25" borderId="45" xfId="0" applyFont="1" applyFill="1" applyBorder="1"/>
    <xf numFmtId="0" fontId="0" fillId="29" borderId="26" xfId="0" applyFill="1" applyBorder="1" applyAlignment="1">
      <alignment horizontal="center"/>
    </xf>
    <xf numFmtId="9" fontId="0" fillId="29" borderId="27" xfId="0" applyNumberFormat="1" applyFill="1" applyBorder="1" applyAlignment="1">
      <alignment horizontal="center"/>
    </xf>
    <xf numFmtId="0" fontId="0" fillId="25" borderId="0" xfId="0" applyFill="1" applyBorder="1" applyAlignment="1">
      <alignment horizontal="center"/>
    </xf>
    <xf numFmtId="0" fontId="29" fillId="25" borderId="0" xfId="0" applyFont="1" applyFill="1" applyBorder="1" applyAlignment="1">
      <alignment horizontal="center"/>
    </xf>
    <xf numFmtId="0" fontId="20" fillId="25" borderId="0" xfId="0" applyFont="1" applyFill="1" applyBorder="1" applyAlignment="1">
      <alignment horizontal="center"/>
    </xf>
    <xf numFmtId="0" fontId="0" fillId="29" borderId="41" xfId="0" applyFill="1" applyBorder="1"/>
    <xf numFmtId="0" fontId="0" fillId="25" borderId="0" xfId="0" applyFill="1" applyProtection="1"/>
    <xf numFmtId="0" fontId="20" fillId="26" borderId="36" xfId="0" applyFont="1" applyFill="1" applyBorder="1" applyAlignment="1" applyProtection="1">
      <alignment horizontal="center"/>
    </xf>
    <xf numFmtId="0" fontId="0" fillId="27" borderId="38" xfId="0" applyFill="1" applyBorder="1" applyAlignment="1" applyProtection="1">
      <alignment horizontal="center"/>
    </xf>
    <xf numFmtId="0" fontId="1" fillId="23" borderId="9" xfId="0" applyFont="1" applyFill="1" applyBorder="1" applyProtection="1"/>
    <xf numFmtId="0" fontId="29" fillId="26" borderId="9" xfId="0" applyFont="1" applyFill="1" applyBorder="1" applyProtection="1"/>
    <xf numFmtId="0" fontId="1" fillId="23" borderId="0" xfId="0" applyFont="1" applyFill="1" applyBorder="1" applyProtection="1"/>
    <xf numFmtId="0" fontId="0" fillId="27" borderId="9" xfId="0" applyFill="1" applyBorder="1" applyProtection="1"/>
    <xf numFmtId="0" fontId="0" fillId="25" borderId="9" xfId="0" applyFill="1" applyBorder="1" applyProtection="1"/>
    <xf numFmtId="0" fontId="0" fillId="25" borderId="0" xfId="0" applyFill="1" applyBorder="1" applyProtection="1"/>
    <xf numFmtId="0" fontId="0" fillId="26" borderId="9" xfId="0" applyFill="1" applyBorder="1" applyProtection="1"/>
    <xf numFmtId="0" fontId="1" fillId="25" borderId="0" xfId="0" applyFont="1" applyFill="1" applyBorder="1" applyProtection="1"/>
    <xf numFmtId="0" fontId="1" fillId="0" borderId="9" xfId="32" applyFont="1" applyFill="1" applyBorder="1" applyAlignment="1" applyProtection="1">
      <alignment wrapText="1"/>
      <protection hidden="1"/>
    </xf>
    <xf numFmtId="0" fontId="1" fillId="0" borderId="9" xfId="32" applyFont="1" applyFill="1" applyBorder="1" applyAlignment="1" applyProtection="1">
      <alignment horizontal="justify" vertical="center" wrapText="1"/>
      <protection hidden="1"/>
    </xf>
    <xf numFmtId="0" fontId="1" fillId="0" borderId="9" xfId="32" applyFont="1" applyFill="1" applyBorder="1" applyAlignment="1" applyProtection="1">
      <alignment vertical="center" wrapText="1"/>
      <protection hidden="1"/>
    </xf>
    <xf numFmtId="0" fontId="4" fillId="24" borderId="9" xfId="32" applyFont="1" applyFill="1" applyBorder="1" applyAlignment="1" applyProtection="1">
      <alignment vertical="center" wrapText="1"/>
      <protection hidden="1"/>
    </xf>
    <xf numFmtId="0" fontId="25" fillId="24" borderId="9" xfId="32" applyFont="1" applyFill="1" applyBorder="1" applyAlignment="1" applyProtection="1">
      <alignment vertical="center" wrapText="1"/>
      <protection hidden="1"/>
    </xf>
    <xf numFmtId="0" fontId="1" fillId="25" borderId="9" xfId="32" applyFont="1" applyFill="1" applyBorder="1" applyAlignment="1" applyProtection="1">
      <alignment vertical="center" wrapText="1"/>
      <protection hidden="1"/>
    </xf>
    <xf numFmtId="0" fontId="1" fillId="0" borderId="9" xfId="32" applyFont="1" applyBorder="1" applyAlignment="1" applyProtection="1">
      <alignment horizontal="left" vertical="center" wrapText="1"/>
      <protection hidden="1"/>
    </xf>
    <xf numFmtId="0" fontId="1" fillId="23" borderId="9" xfId="32" applyFont="1" applyFill="1" applyBorder="1" applyAlignment="1" applyProtection="1">
      <alignment vertical="center" wrapText="1"/>
      <protection hidden="1"/>
    </xf>
    <xf numFmtId="0" fontId="29" fillId="0" borderId="9" xfId="0" applyFont="1" applyFill="1" applyBorder="1" applyAlignment="1">
      <alignment horizontal="center"/>
    </xf>
    <xf numFmtId="2" fontId="0" fillId="26" borderId="42" xfId="0" applyNumberFormat="1" applyFill="1" applyBorder="1" applyAlignment="1">
      <alignment horizontal="center"/>
    </xf>
    <xf numFmtId="0" fontId="0" fillId="0" borderId="42" xfId="0" applyFill="1" applyBorder="1" applyAlignment="1">
      <alignment horizontal="center"/>
    </xf>
    <xf numFmtId="0" fontId="1" fillId="23" borderId="9" xfId="0" applyFont="1" applyFill="1" applyBorder="1" applyAlignment="1" applyProtection="1">
      <alignment vertical="center" wrapText="1"/>
      <protection hidden="1"/>
    </xf>
    <xf numFmtId="0" fontId="29" fillId="0" borderId="28" xfId="0" applyFont="1" applyFill="1" applyBorder="1" applyAlignment="1">
      <alignment horizontal="center"/>
    </xf>
    <xf numFmtId="0" fontId="29" fillId="0" borderId="17" xfId="0" applyFont="1" applyFill="1" applyBorder="1" applyAlignment="1">
      <alignment horizontal="center"/>
    </xf>
    <xf numFmtId="2" fontId="0" fillId="0" borderId="13" xfId="0" applyNumberFormat="1" applyFill="1" applyBorder="1" applyAlignment="1">
      <alignment horizontal="center"/>
    </xf>
    <xf numFmtId="0" fontId="20" fillId="0" borderId="20" xfId="0" applyFont="1" applyBorder="1"/>
    <xf numFmtId="0" fontId="20" fillId="0" borderId="0" xfId="0" applyFont="1" applyBorder="1"/>
    <xf numFmtId="0" fontId="0" fillId="0" borderId="24" xfId="0" applyBorder="1"/>
    <xf numFmtId="9" fontId="20" fillId="25" borderId="0" xfId="0" applyNumberFormat="1" applyFont="1" applyFill="1" applyBorder="1"/>
    <xf numFmtId="0" fontId="0" fillId="25" borderId="0" xfId="0" applyFill="1" applyProtection="1">
      <protection hidden="1"/>
    </xf>
    <xf numFmtId="0" fontId="3" fillId="25" borderId="0" xfId="32" applyFont="1" applyFill="1" applyBorder="1" applyAlignment="1" applyProtection="1">
      <alignment horizontal="center" vertical="center" shrinkToFit="1"/>
      <protection hidden="1"/>
    </xf>
    <xf numFmtId="0" fontId="1" fillId="25" borderId="0" xfId="32" applyFont="1" applyFill="1" applyBorder="1" applyProtection="1">
      <protection hidden="1"/>
    </xf>
    <xf numFmtId="0" fontId="1" fillId="25" borderId="0" xfId="32" applyFont="1" applyFill="1" applyBorder="1" applyAlignment="1" applyProtection="1">
      <alignment vertical="center" wrapText="1"/>
      <protection hidden="1"/>
    </xf>
    <xf numFmtId="0" fontId="1" fillId="25" borderId="0" xfId="32" applyFont="1" applyFill="1" applyProtection="1">
      <protection hidden="1"/>
    </xf>
    <xf numFmtId="0" fontId="1" fillId="25" borderId="0" xfId="32" applyFont="1" applyFill="1" applyAlignment="1" applyProtection="1">
      <alignment vertical="center"/>
      <protection hidden="1"/>
    </xf>
    <xf numFmtId="2" fontId="3" fillId="25" borderId="0" xfId="32" applyNumberFormat="1" applyFont="1" applyFill="1" applyBorder="1" applyAlignment="1" applyProtection="1">
      <alignment horizontal="center" vertical="center"/>
      <protection hidden="1"/>
    </xf>
    <xf numFmtId="2" fontId="3" fillId="25" borderId="0" xfId="32" applyNumberFormat="1" applyFont="1" applyFill="1" applyBorder="1" applyAlignment="1" applyProtection="1">
      <alignment horizontal="center" vertical="center" wrapText="1" shrinkToFit="1"/>
      <protection hidden="1"/>
    </xf>
    <xf numFmtId="0" fontId="32" fillId="29" borderId="9" xfId="32" applyFont="1" applyFill="1" applyBorder="1" applyAlignment="1" applyProtection="1">
      <alignment horizontal="center" vertical="center" shrinkToFit="1"/>
      <protection hidden="1"/>
    </xf>
    <xf numFmtId="0" fontId="32" fillId="29" borderId="9" xfId="32" applyFont="1" applyFill="1" applyBorder="1" applyAlignment="1" applyProtection="1">
      <alignment horizontal="center" vertical="center" wrapText="1" shrinkToFit="1"/>
      <protection hidden="1"/>
    </xf>
    <xf numFmtId="2" fontId="32" fillId="29" borderId="9" xfId="32" applyNumberFormat="1" applyFont="1" applyFill="1" applyBorder="1" applyAlignment="1" applyProtection="1">
      <alignment horizontal="center" vertical="center" wrapText="1" shrinkToFit="1"/>
      <protection hidden="1"/>
    </xf>
    <xf numFmtId="0" fontId="1" fillId="23" borderId="23" xfId="32" applyFont="1" applyFill="1" applyBorder="1" applyAlignment="1">
      <alignment vertical="center" wrapText="1"/>
    </xf>
    <xf numFmtId="0" fontId="25" fillId="23" borderId="0" xfId="32" applyFont="1" applyFill="1" applyProtection="1"/>
    <xf numFmtId="0" fontId="1" fillId="23" borderId="0" xfId="32" applyFill="1" applyBorder="1" applyProtection="1"/>
    <xf numFmtId="0" fontId="1" fillId="23" borderId="0" xfId="32" applyFill="1" applyProtection="1"/>
    <xf numFmtId="0" fontId="35" fillId="23" borderId="0" xfId="32" applyFont="1" applyFill="1" applyBorder="1" applyProtection="1"/>
    <xf numFmtId="0" fontId="36" fillId="23" borderId="0" xfId="32" applyFont="1" applyFill="1" applyProtection="1"/>
    <xf numFmtId="0" fontId="37" fillId="0" borderId="0" xfId="32" applyFont="1" applyFill="1" applyAlignment="1" applyProtection="1"/>
    <xf numFmtId="0" fontId="38" fillId="30" borderId="51" xfId="32" applyFont="1" applyFill="1" applyBorder="1" applyAlignment="1" applyProtection="1">
      <alignment horizontal="center"/>
      <protection locked="0"/>
    </xf>
    <xf numFmtId="0" fontId="39" fillId="23" borderId="0" xfId="32" applyFont="1" applyFill="1" applyProtection="1"/>
    <xf numFmtId="0" fontId="40" fillId="23" borderId="0" xfId="32" applyFont="1" applyFill="1" applyProtection="1"/>
    <xf numFmtId="0" fontId="35" fillId="23" borderId="0" xfId="32" applyFont="1" applyFill="1" applyProtection="1"/>
    <xf numFmtId="0" fontId="37" fillId="23" borderId="0" xfId="32" applyFont="1" applyFill="1" applyProtection="1"/>
    <xf numFmtId="0" fontId="40" fillId="23" borderId="0" xfId="32" applyFont="1" applyFill="1" applyAlignment="1" applyProtection="1"/>
    <xf numFmtId="0" fontId="40" fillId="23" borderId="0" xfId="32" applyFont="1" applyFill="1" applyAlignment="1" applyProtection="1">
      <alignment horizontal="center"/>
    </xf>
    <xf numFmtId="0" fontId="29" fillId="0" borderId="0" xfId="0" applyFont="1" applyFill="1" applyBorder="1"/>
    <xf numFmtId="2" fontId="29" fillId="0" borderId="0" xfId="0" applyNumberFormat="1" applyFont="1" applyFill="1" applyBorder="1"/>
    <xf numFmtId="0" fontId="1" fillId="25" borderId="18" xfId="32" applyFont="1" applyFill="1" applyBorder="1" applyAlignment="1" applyProtection="1">
      <alignment horizontal="right" vertical="center" wrapText="1"/>
      <protection hidden="1"/>
    </xf>
    <xf numFmtId="0" fontId="1" fillId="25" borderId="0" xfId="32" applyFont="1" applyFill="1" applyBorder="1" applyAlignment="1" applyProtection="1">
      <alignment horizontal="right" vertical="center" wrapText="1"/>
      <protection hidden="1"/>
    </xf>
    <xf numFmtId="0" fontId="0" fillId="29" borderId="20" xfId="0" applyFill="1" applyBorder="1" applyAlignment="1">
      <alignment horizontal="center" vertical="top"/>
    </xf>
    <xf numFmtId="0" fontId="0" fillId="29" borderId="16" xfId="0" applyFill="1" applyBorder="1" applyAlignment="1">
      <alignment horizontal="center" vertical="top"/>
    </xf>
    <xf numFmtId="0" fontId="25" fillId="26" borderId="9" xfId="32" applyFont="1" applyFill="1" applyBorder="1" applyAlignment="1" applyProtection="1">
      <alignment horizontal="left" vertical="center" wrapText="1"/>
      <protection hidden="1"/>
    </xf>
    <xf numFmtId="0" fontId="25" fillId="24" borderId="9" xfId="32" applyFont="1" applyFill="1" applyBorder="1" applyAlignment="1" applyProtection="1">
      <alignment horizontal="left" vertical="center" wrapText="1"/>
      <protection hidden="1"/>
    </xf>
    <xf numFmtId="0" fontId="25" fillId="26" borderId="9" xfId="32" applyFont="1" applyFill="1" applyBorder="1" applyAlignment="1" applyProtection="1">
      <alignment horizontal="justify" vertical="center" wrapText="1"/>
      <protection hidden="1"/>
    </xf>
    <xf numFmtId="0" fontId="1" fillId="25" borderId="9" xfId="32" applyFont="1" applyFill="1" applyBorder="1" applyAlignment="1" applyProtection="1">
      <alignment wrapText="1"/>
      <protection hidden="1"/>
    </xf>
    <xf numFmtId="0" fontId="0" fillId="26" borderId="65" xfId="0" applyFill="1" applyBorder="1"/>
    <xf numFmtId="0" fontId="0" fillId="27" borderId="66" xfId="0" applyFill="1" applyBorder="1"/>
    <xf numFmtId="0" fontId="0" fillId="25" borderId="12" xfId="0" applyFill="1" applyBorder="1" applyAlignment="1" applyProtection="1">
      <alignment horizontal="center" vertical="center"/>
      <protection locked="0"/>
    </xf>
    <xf numFmtId="0" fontId="0" fillId="25" borderId="9" xfId="0" applyFill="1" applyBorder="1" applyAlignment="1" applyProtection="1">
      <alignment horizontal="center" vertical="center"/>
      <protection locked="0"/>
    </xf>
    <xf numFmtId="0" fontId="25" fillId="26" borderId="9" xfId="32" applyFont="1" applyFill="1" applyBorder="1" applyAlignment="1" applyProtection="1">
      <alignment vertical="center" wrapText="1"/>
      <protection hidden="1"/>
    </xf>
    <xf numFmtId="0" fontId="0" fillId="26" borderId="42" xfId="0" applyFill="1" applyBorder="1" applyAlignment="1">
      <alignment horizontal="center"/>
    </xf>
    <xf numFmtId="0" fontId="20" fillId="0" borderId="47" xfId="0" applyFont="1" applyBorder="1"/>
    <xf numFmtId="0" fontId="0" fillId="0" borderId="45" xfId="0" applyBorder="1"/>
    <xf numFmtId="0" fontId="20" fillId="0" borderId="45" xfId="0" applyFont="1" applyBorder="1"/>
    <xf numFmtId="0" fontId="0" fillId="0" borderId="44" xfId="0" applyBorder="1"/>
    <xf numFmtId="0" fontId="29" fillId="0" borderId="20" xfId="0" applyFont="1" applyBorder="1"/>
    <xf numFmtId="0" fontId="29" fillId="0" borderId="0" xfId="0" applyFont="1" applyBorder="1"/>
    <xf numFmtId="0" fontId="29" fillId="0" borderId="24" xfId="0" applyFont="1" applyBorder="1"/>
    <xf numFmtId="0" fontId="29" fillId="0" borderId="0" xfId="0" applyFont="1"/>
    <xf numFmtId="0" fontId="0" fillId="25" borderId="0" xfId="0" applyFill="1" applyBorder="1" applyAlignment="1">
      <alignment horizontal="center" vertical="center"/>
    </xf>
    <xf numFmtId="0" fontId="0" fillId="25" borderId="9" xfId="0" applyFill="1" applyBorder="1" applyAlignment="1">
      <alignment horizontal="center"/>
    </xf>
    <xf numFmtId="0" fontId="24" fillId="0" borderId="9" xfId="32" applyFont="1" applyFill="1" applyBorder="1" applyAlignment="1" applyProtection="1">
      <alignment vertical="center" wrapText="1"/>
      <protection hidden="1"/>
    </xf>
    <xf numFmtId="0" fontId="1" fillId="23" borderId="0" xfId="32" applyFill="1" applyAlignment="1" applyProtection="1">
      <alignment horizontal="center"/>
    </xf>
    <xf numFmtId="0" fontId="36" fillId="30" borderId="52" xfId="32" applyFont="1" applyFill="1" applyBorder="1" applyAlignment="1" applyProtection="1">
      <alignment horizontal="left"/>
      <protection locked="0"/>
    </xf>
    <xf numFmtId="0" fontId="36" fillId="30" borderId="54" xfId="32" applyFont="1" applyFill="1" applyBorder="1" applyAlignment="1" applyProtection="1">
      <alignment horizontal="left"/>
      <protection locked="0"/>
    </xf>
    <xf numFmtId="0" fontId="36" fillId="30" borderId="53" xfId="32" applyFont="1" applyFill="1" applyBorder="1" applyAlignment="1" applyProtection="1">
      <alignment horizontal="left"/>
      <protection locked="0"/>
    </xf>
    <xf numFmtId="0" fontId="36" fillId="30" borderId="55" xfId="32" applyFont="1" applyFill="1" applyBorder="1" applyAlignment="1" applyProtection="1">
      <alignment horizontal="left"/>
      <protection locked="0"/>
    </xf>
    <xf numFmtId="0" fontId="36" fillId="30" borderId="56" xfId="32" applyFont="1" applyFill="1" applyBorder="1" applyAlignment="1" applyProtection="1">
      <alignment horizontal="left"/>
      <protection locked="0"/>
    </xf>
    <xf numFmtId="0" fontId="36" fillId="30" borderId="57" xfId="32" applyFont="1" applyFill="1" applyBorder="1" applyAlignment="1" applyProtection="1">
      <alignment horizontal="left"/>
      <protection locked="0"/>
    </xf>
    <xf numFmtId="0" fontId="36" fillId="30" borderId="58" xfId="32" applyFont="1" applyFill="1" applyBorder="1" applyAlignment="1" applyProtection="1">
      <alignment horizontal="left"/>
      <protection locked="0"/>
    </xf>
    <xf numFmtId="0" fontId="36" fillId="30" borderId="59" xfId="32" applyFont="1" applyFill="1" applyBorder="1" applyAlignment="1" applyProtection="1">
      <alignment horizontal="left"/>
      <protection locked="0"/>
    </xf>
    <xf numFmtId="0" fontId="36" fillId="30" borderId="60" xfId="32" applyFont="1" applyFill="1" applyBorder="1" applyAlignment="1" applyProtection="1">
      <alignment horizontal="left"/>
      <protection locked="0"/>
    </xf>
    <xf numFmtId="0" fontId="37" fillId="30" borderId="52" xfId="32" applyFont="1" applyFill="1" applyBorder="1" applyAlignment="1" applyProtection="1">
      <alignment horizontal="left"/>
      <protection locked="0"/>
    </xf>
    <xf numFmtId="0" fontId="37" fillId="30" borderId="54" xfId="32" applyFont="1" applyFill="1" applyBorder="1" applyAlignment="1" applyProtection="1">
      <alignment horizontal="left"/>
      <protection locked="0"/>
    </xf>
    <xf numFmtId="0" fontId="37" fillId="30" borderId="53" xfId="32" applyFont="1" applyFill="1" applyBorder="1" applyAlignment="1" applyProtection="1">
      <alignment horizontal="left"/>
      <protection locked="0"/>
    </xf>
    <xf numFmtId="0" fontId="33" fillId="23" borderId="0" xfId="32" applyFont="1" applyFill="1" applyBorder="1" applyAlignment="1" applyProtection="1">
      <alignment horizontal="center" vertical="center"/>
    </xf>
    <xf numFmtId="0" fontId="34" fillId="0" borderId="0" xfId="32" applyFont="1" applyBorder="1" applyAlignment="1" applyProtection="1"/>
    <xf numFmtId="0" fontId="37" fillId="30" borderId="48" xfId="32" applyFont="1" applyFill="1" applyBorder="1" applyAlignment="1" applyProtection="1">
      <alignment horizontal="left"/>
      <protection locked="0"/>
    </xf>
    <xf numFmtId="0" fontId="37" fillId="30" borderId="49" xfId="32" applyFont="1" applyFill="1" applyBorder="1" applyAlignment="1" applyProtection="1">
      <alignment horizontal="left"/>
      <protection locked="0"/>
    </xf>
    <xf numFmtId="0" fontId="37" fillId="30" borderId="50" xfId="32" applyFont="1" applyFill="1" applyBorder="1" applyAlignment="1" applyProtection="1">
      <alignment horizontal="left"/>
      <protection locked="0"/>
    </xf>
    <xf numFmtId="0" fontId="41" fillId="30" borderId="55" xfId="32" applyFont="1" applyFill="1" applyBorder="1" applyAlignment="1" applyProtection="1">
      <alignment horizontal="center" vertical="center"/>
    </xf>
    <xf numFmtId="0" fontId="41" fillId="30" borderId="56" xfId="32" applyFont="1" applyFill="1" applyBorder="1" applyAlignment="1" applyProtection="1">
      <alignment horizontal="center" vertical="center"/>
    </xf>
    <xf numFmtId="0" fontId="41" fillId="30" borderId="57" xfId="32" applyFont="1" applyFill="1" applyBorder="1" applyAlignment="1" applyProtection="1">
      <alignment horizontal="center" vertical="center"/>
    </xf>
    <xf numFmtId="0" fontId="41" fillId="30" borderId="58" xfId="32" applyFont="1" applyFill="1" applyBorder="1" applyAlignment="1" applyProtection="1">
      <alignment horizontal="center" vertical="center"/>
    </xf>
    <xf numFmtId="0" fontId="41" fillId="30" borderId="59" xfId="32" applyFont="1" applyFill="1" applyBorder="1" applyAlignment="1" applyProtection="1">
      <alignment horizontal="center" vertical="center"/>
    </xf>
    <xf numFmtId="0" fontId="41" fillId="30" borderId="60" xfId="32" applyFont="1" applyFill="1" applyBorder="1" applyAlignment="1" applyProtection="1">
      <alignment horizontal="center" vertical="center"/>
    </xf>
    <xf numFmtId="0" fontId="43" fillId="23" borderId="0" xfId="32" applyFont="1" applyFill="1" applyBorder="1" applyAlignment="1" applyProtection="1">
      <alignment horizontal="center" vertical="center"/>
    </xf>
    <xf numFmtId="0" fontId="42" fillId="23" borderId="0" xfId="32" applyFont="1" applyFill="1" applyBorder="1" applyAlignment="1" applyProtection="1">
      <alignment horizontal="center" vertical="center"/>
    </xf>
    <xf numFmtId="0" fontId="1" fillId="29" borderId="22" xfId="32" applyFont="1" applyFill="1" applyBorder="1" applyAlignment="1" applyProtection="1">
      <alignment horizontal="center" vertical="center"/>
    </xf>
    <xf numFmtId="0" fontId="1" fillId="29" borderId="20" xfId="32" applyFont="1" applyFill="1" applyBorder="1" applyAlignment="1" applyProtection="1">
      <alignment horizontal="center" vertical="center"/>
    </xf>
    <xf numFmtId="0" fontId="1" fillId="29" borderId="33" xfId="32" applyFont="1" applyFill="1" applyBorder="1" applyAlignment="1" applyProtection="1">
      <alignment horizontal="center" vertical="center"/>
    </xf>
    <xf numFmtId="0" fontId="1" fillId="29" borderId="24" xfId="32" applyFont="1" applyFill="1" applyBorder="1" applyAlignment="1" applyProtection="1">
      <alignment horizontal="center" vertical="center"/>
    </xf>
    <xf numFmtId="0" fontId="0" fillId="29" borderId="39" xfId="0" applyFill="1" applyBorder="1" applyAlignment="1" applyProtection="1">
      <alignment horizontal="center"/>
    </xf>
    <xf numFmtId="0" fontId="0" fillId="29" borderId="40" xfId="0" applyFill="1" applyBorder="1" applyAlignment="1" applyProtection="1">
      <alignment horizontal="center"/>
    </xf>
    <xf numFmtId="0" fontId="1" fillId="29" borderId="22" xfId="32" applyFont="1" applyFill="1" applyBorder="1" applyAlignment="1" applyProtection="1">
      <alignment horizontal="center" vertical="center"/>
      <protection hidden="1"/>
    </xf>
    <xf numFmtId="0" fontId="1" fillId="29" borderId="20" xfId="32" applyFont="1" applyFill="1" applyBorder="1" applyAlignment="1" applyProtection="1">
      <alignment horizontal="center" vertical="center"/>
      <protection hidden="1"/>
    </xf>
    <xf numFmtId="0" fontId="1" fillId="29" borderId="33" xfId="32" applyFont="1" applyFill="1" applyBorder="1" applyAlignment="1" applyProtection="1">
      <alignment horizontal="center" vertical="center"/>
      <protection hidden="1"/>
    </xf>
    <xf numFmtId="0" fontId="1" fillId="29" borderId="24" xfId="32" applyFont="1" applyFill="1" applyBorder="1" applyAlignment="1" applyProtection="1">
      <alignment horizontal="center" vertical="center"/>
      <protection hidden="1"/>
    </xf>
    <xf numFmtId="0" fontId="0" fillId="29" borderId="14" xfId="0" applyFill="1" applyBorder="1" applyAlignment="1" applyProtection="1">
      <alignment horizontal="center"/>
    </xf>
    <xf numFmtId="0" fontId="0" fillId="29" borderId="35" xfId="0" applyFill="1" applyBorder="1" applyAlignment="1" applyProtection="1">
      <alignment horizontal="center"/>
    </xf>
    <xf numFmtId="0" fontId="0" fillId="25" borderId="19" xfId="0" applyFill="1" applyBorder="1" applyAlignment="1">
      <alignment horizontal="center" vertical="center"/>
    </xf>
    <xf numFmtId="0" fontId="0" fillId="25" borderId="18" xfId="0" applyFill="1" applyBorder="1" applyAlignment="1">
      <alignment horizontal="center" vertical="center"/>
    </xf>
    <xf numFmtId="0" fontId="0" fillId="25" borderId="43" xfId="0" applyFill="1" applyBorder="1" applyAlignment="1">
      <alignment horizontal="center" vertical="center"/>
    </xf>
    <xf numFmtId="0" fontId="0" fillId="25" borderId="32" xfId="0" applyFill="1" applyBorder="1" applyAlignment="1">
      <alignment horizontal="center" vertical="center"/>
    </xf>
    <xf numFmtId="0" fontId="0" fillId="25" borderId="0" xfId="0" applyFill="1" applyBorder="1" applyAlignment="1">
      <alignment horizontal="center" vertical="center"/>
    </xf>
    <xf numFmtId="0" fontId="0" fillId="25" borderId="45" xfId="0" applyFill="1" applyBorder="1" applyAlignment="1">
      <alignment horizontal="center" vertical="center"/>
    </xf>
    <xf numFmtId="0" fontId="0" fillId="25" borderId="33" xfId="0" applyFill="1" applyBorder="1" applyAlignment="1">
      <alignment horizontal="center" vertical="center"/>
    </xf>
    <xf numFmtId="0" fontId="0" fillId="25" borderId="24" xfId="0" applyFill="1" applyBorder="1" applyAlignment="1">
      <alignment horizontal="center" vertical="center"/>
    </xf>
    <xf numFmtId="0" fontId="0" fillId="25" borderId="44" xfId="0" applyFill="1" applyBorder="1" applyAlignment="1">
      <alignment horizontal="center" vertical="center"/>
    </xf>
    <xf numFmtId="0" fontId="0" fillId="25" borderId="11" xfId="0" applyFill="1" applyBorder="1" applyAlignment="1">
      <alignment horizontal="center" vertical="center"/>
    </xf>
    <xf numFmtId="0" fontId="0" fillId="25" borderId="9" xfId="0" applyFill="1" applyBorder="1" applyAlignment="1">
      <alignment horizontal="center" vertical="center"/>
    </xf>
    <xf numFmtId="0" fontId="0" fillId="25" borderId="10" xfId="0" applyFill="1" applyBorder="1" applyAlignment="1">
      <alignment horizontal="center" vertical="center"/>
    </xf>
    <xf numFmtId="0" fontId="0" fillId="25" borderId="36" xfId="0" applyFill="1" applyBorder="1" applyAlignment="1">
      <alignment horizontal="center" vertical="center"/>
    </xf>
    <xf numFmtId="0" fontId="0" fillId="25" borderId="17" xfId="0" applyFill="1" applyBorder="1" applyAlignment="1">
      <alignment horizontal="center" vertical="center"/>
    </xf>
    <xf numFmtId="0" fontId="0" fillId="25" borderId="38" xfId="0" applyFill="1" applyBorder="1" applyAlignment="1">
      <alignment horizontal="center" vertical="center"/>
    </xf>
    <xf numFmtId="9" fontId="31" fillId="25" borderId="19" xfId="0" applyNumberFormat="1" applyFont="1" applyFill="1" applyBorder="1" applyAlignment="1">
      <alignment horizontal="center" vertical="center"/>
    </xf>
    <xf numFmtId="9" fontId="31" fillId="25" borderId="18" xfId="0" applyNumberFormat="1" applyFont="1" applyFill="1" applyBorder="1" applyAlignment="1">
      <alignment horizontal="center" vertical="center"/>
    </xf>
    <xf numFmtId="9" fontId="31" fillId="25" borderId="43" xfId="0" applyNumberFormat="1" applyFont="1" applyFill="1" applyBorder="1" applyAlignment="1">
      <alignment horizontal="center" vertical="center"/>
    </xf>
    <xf numFmtId="9" fontId="31" fillId="25" borderId="32" xfId="0" applyNumberFormat="1" applyFont="1" applyFill="1" applyBorder="1" applyAlignment="1">
      <alignment horizontal="center" vertical="center"/>
    </xf>
    <xf numFmtId="9" fontId="31" fillId="25" borderId="0" xfId="0" applyNumberFormat="1" applyFont="1" applyFill="1" applyBorder="1" applyAlignment="1">
      <alignment horizontal="center" vertical="center"/>
    </xf>
    <xf numFmtId="9" fontId="31" fillId="25" borderId="45" xfId="0" applyNumberFormat="1" applyFont="1" applyFill="1" applyBorder="1" applyAlignment="1">
      <alignment horizontal="center" vertical="center"/>
    </xf>
    <xf numFmtId="9" fontId="31" fillId="25" borderId="33" xfId="0" applyNumberFormat="1" applyFont="1" applyFill="1" applyBorder="1" applyAlignment="1">
      <alignment horizontal="center" vertical="center"/>
    </xf>
    <xf numFmtId="9" fontId="31" fillId="25" borderId="24" xfId="0" applyNumberFormat="1" applyFont="1" applyFill="1" applyBorder="1" applyAlignment="1">
      <alignment horizontal="center" vertical="center"/>
    </xf>
    <xf numFmtId="9" fontId="31" fillId="25" borderId="44" xfId="0" applyNumberFormat="1" applyFont="1" applyFill="1" applyBorder="1" applyAlignment="1">
      <alignment horizontal="center" vertical="center"/>
    </xf>
    <xf numFmtId="0" fontId="0" fillId="29" borderId="62" xfId="0" applyFill="1" applyBorder="1" applyAlignment="1">
      <alignment horizontal="center" vertical="top"/>
    </xf>
    <xf numFmtId="0" fontId="0" fillId="29" borderId="64" xfId="0" applyFill="1" applyBorder="1" applyAlignment="1">
      <alignment horizontal="center" vertical="top"/>
    </xf>
    <xf numFmtId="0" fontId="0" fillId="29" borderId="61" xfId="0" applyFill="1" applyBorder="1" applyAlignment="1">
      <alignment horizontal="center"/>
    </xf>
    <xf numFmtId="0" fontId="0" fillId="29" borderId="35" xfId="0" applyFill="1" applyBorder="1" applyAlignment="1">
      <alignment horizontal="center"/>
    </xf>
    <xf numFmtId="49" fontId="0" fillId="28" borderId="29" xfId="0" applyNumberFormat="1" applyFill="1" applyBorder="1" applyAlignment="1">
      <alignment horizontal="center" vertical="center" textRotation="90"/>
    </xf>
    <xf numFmtId="49" fontId="0" fillId="28" borderId="30" xfId="0" applyNumberFormat="1" applyFill="1" applyBorder="1" applyAlignment="1">
      <alignment horizontal="center" vertical="center" textRotation="90"/>
    </xf>
    <xf numFmtId="49" fontId="0" fillId="28" borderId="31" xfId="0" applyNumberFormat="1" applyFill="1" applyBorder="1" applyAlignment="1">
      <alignment horizontal="center" vertical="center" textRotation="90"/>
    </xf>
    <xf numFmtId="49" fontId="44" fillId="28" borderId="29" xfId="0" applyNumberFormat="1" applyFont="1" applyFill="1" applyBorder="1" applyAlignment="1">
      <alignment horizontal="center" vertical="center" textRotation="90" wrapText="1"/>
    </xf>
    <xf numFmtId="49" fontId="44" fillId="28" borderId="30" xfId="0" applyNumberFormat="1" applyFont="1" applyFill="1" applyBorder="1" applyAlignment="1">
      <alignment horizontal="center" vertical="center" textRotation="90" wrapText="1"/>
    </xf>
    <xf numFmtId="49" fontId="44" fillId="28" borderId="31" xfId="0" applyNumberFormat="1" applyFont="1" applyFill="1" applyBorder="1" applyAlignment="1">
      <alignment horizontal="center" vertical="center" textRotation="90" wrapText="1"/>
    </xf>
    <xf numFmtId="0" fontId="30" fillId="29" borderId="14" xfId="0" applyFont="1" applyFill="1" applyBorder="1" applyAlignment="1">
      <alignment horizontal="center"/>
    </xf>
    <xf numFmtId="0" fontId="30" fillId="29" borderId="34" xfId="0" applyFont="1" applyFill="1" applyBorder="1" applyAlignment="1">
      <alignment horizontal="center"/>
    </xf>
    <xf numFmtId="0" fontId="30" fillId="29" borderId="35" xfId="0" applyFont="1" applyFill="1" applyBorder="1" applyAlignment="1">
      <alignment horizontal="center"/>
    </xf>
    <xf numFmtId="0" fontId="30" fillId="29" borderId="39" xfId="0" applyFont="1" applyFill="1" applyBorder="1" applyAlignment="1">
      <alignment horizontal="center"/>
    </xf>
    <xf numFmtId="0" fontId="30" fillId="29" borderId="28" xfId="0" applyFont="1" applyFill="1" applyBorder="1" applyAlignment="1">
      <alignment horizontal="center"/>
    </xf>
    <xf numFmtId="0" fontId="30" fillId="29" borderId="40" xfId="0" applyFont="1" applyFill="1" applyBorder="1" applyAlignment="1">
      <alignment horizontal="center"/>
    </xf>
    <xf numFmtId="0" fontId="0" fillId="29" borderId="63" xfId="0" applyFill="1" applyBorder="1" applyAlignment="1">
      <alignment horizontal="center" vertical="top"/>
    </xf>
    <xf numFmtId="0" fontId="0" fillId="28" borderId="29" xfId="0" applyFill="1" applyBorder="1" applyAlignment="1">
      <alignment horizontal="center" vertical="center" textRotation="90"/>
    </xf>
    <xf numFmtId="0" fontId="0" fillId="28" borderId="30" xfId="0" applyFill="1" applyBorder="1" applyAlignment="1">
      <alignment horizontal="center" vertical="center" textRotation="90"/>
    </xf>
    <xf numFmtId="0" fontId="0" fillId="28" borderId="31" xfId="0" applyFill="1" applyBorder="1" applyAlignment="1">
      <alignment horizontal="center" vertical="center" textRotation="90"/>
    </xf>
    <xf numFmtId="0" fontId="0" fillId="28" borderId="29" xfId="0" applyFill="1" applyBorder="1" applyAlignment="1">
      <alignment horizontal="center" vertical="center" textRotation="90" wrapText="1"/>
    </xf>
    <xf numFmtId="0" fontId="0" fillId="28" borderId="30" xfId="0" applyFill="1" applyBorder="1" applyAlignment="1">
      <alignment horizontal="center" vertical="center" textRotation="90" wrapText="1"/>
    </xf>
    <xf numFmtId="0" fontId="0" fillId="28" borderId="31" xfId="0" applyFill="1" applyBorder="1" applyAlignment="1">
      <alignment horizontal="center" vertical="center" textRotation="90" wrapText="1"/>
    </xf>
    <xf numFmtId="0" fontId="0" fillId="29" borderId="39" xfId="0" applyFill="1" applyBorder="1" applyAlignment="1">
      <alignment horizontal="center" vertical="center"/>
    </xf>
    <xf numFmtId="0" fontId="0" fillId="29" borderId="40" xfId="0" applyFill="1" applyBorder="1" applyAlignment="1">
      <alignment horizontal="center" vertical="center"/>
    </xf>
    <xf numFmtId="0" fontId="0" fillId="25" borderId="46" xfId="0" applyFill="1" applyBorder="1" applyAlignment="1">
      <alignment horizontal="center" vertical="center"/>
    </xf>
    <xf numFmtId="0" fontId="0" fillId="25" borderId="12" xfId="0" applyFill="1" applyBorder="1" applyAlignment="1">
      <alignment horizontal="center" vertical="center"/>
    </xf>
    <xf numFmtId="0" fontId="0" fillId="25" borderId="21" xfId="0" applyFill="1" applyBorder="1" applyAlignment="1">
      <alignment horizontal="center" vertical="center"/>
    </xf>
    <xf numFmtId="2" fontId="0" fillId="25" borderId="19" xfId="0" applyNumberFormat="1" applyFill="1" applyBorder="1" applyAlignment="1">
      <alignment horizontal="left" wrapText="1"/>
    </xf>
    <xf numFmtId="2" fontId="0" fillId="25" borderId="18" xfId="0" applyNumberFormat="1" applyFill="1" applyBorder="1" applyAlignment="1">
      <alignment horizontal="left" wrapText="1"/>
    </xf>
    <xf numFmtId="2" fontId="0" fillId="25" borderId="43" xfId="0" applyNumberFormat="1" applyFill="1" applyBorder="1" applyAlignment="1">
      <alignment horizontal="left" wrapText="1"/>
    </xf>
    <xf numFmtId="2" fontId="0" fillId="25" borderId="33" xfId="0" applyNumberFormat="1" applyFill="1" applyBorder="1" applyAlignment="1">
      <alignment horizontal="left" wrapText="1"/>
    </xf>
    <xf numFmtId="2" fontId="0" fillId="25" borderId="24" xfId="0" applyNumberFormat="1" applyFill="1" applyBorder="1" applyAlignment="1">
      <alignment horizontal="left" wrapText="1"/>
    </xf>
    <xf numFmtId="2" fontId="0" fillId="25" borderId="44" xfId="0" applyNumberFormat="1" applyFill="1" applyBorder="1" applyAlignment="1">
      <alignment horizontal="left" wrapText="1"/>
    </xf>
    <xf numFmtId="0" fontId="0" fillId="29" borderId="28" xfId="0" applyFill="1" applyBorder="1" applyAlignment="1">
      <alignment horizontal="center" vertical="center"/>
    </xf>
    <xf numFmtId="9" fontId="30" fillId="25" borderId="9" xfId="0" applyNumberFormat="1" applyFont="1" applyFill="1" applyBorder="1" applyAlignment="1">
      <alignment horizontal="center"/>
    </xf>
    <xf numFmtId="9" fontId="30" fillId="25" borderId="10" xfId="0" applyNumberFormat="1" applyFont="1" applyFill="1" applyBorder="1" applyAlignment="1">
      <alignment horizontal="center"/>
    </xf>
    <xf numFmtId="0" fontId="0" fillId="25" borderId="9" xfId="0" applyFill="1" applyBorder="1" applyAlignment="1">
      <alignment horizontal="center"/>
    </xf>
    <xf numFmtId="0" fontId="0" fillId="25" borderId="10" xfId="0" applyFill="1" applyBorder="1" applyAlignment="1">
      <alignment horizontal="center"/>
    </xf>
    <xf numFmtId="0" fontId="0" fillId="29" borderId="39" xfId="0" applyFill="1" applyBorder="1" applyAlignment="1">
      <alignment horizontal="center"/>
    </xf>
    <xf numFmtId="0" fontId="0" fillId="29" borderId="28" xfId="0" applyFill="1" applyBorder="1" applyAlignment="1">
      <alignment horizontal="center"/>
    </xf>
    <xf numFmtId="0" fontId="0" fillId="29" borderId="40" xfId="0" applyFill="1" applyBorder="1" applyAlignment="1">
      <alignment horizontal="center"/>
    </xf>
    <xf numFmtId="0" fontId="0" fillId="29" borderId="25" xfId="0" applyFill="1" applyBorder="1" applyAlignment="1">
      <alignment horizontal="right"/>
    </xf>
    <xf numFmtId="0" fontId="0" fillId="29" borderId="26" xfId="0" applyFill="1" applyBorder="1" applyAlignment="1">
      <alignment horizontal="right"/>
    </xf>
    <xf numFmtId="49" fontId="0" fillId="25" borderId="11" xfId="0" applyNumberFormat="1" applyFill="1" applyBorder="1" applyAlignment="1">
      <alignment horizontal="left"/>
    </xf>
    <xf numFmtId="0" fontId="0" fillId="25" borderId="9" xfId="0" applyFill="1" applyBorder="1" applyAlignment="1">
      <alignment horizontal="left"/>
    </xf>
    <xf numFmtId="0" fontId="0" fillId="25" borderId="11" xfId="0" applyFill="1" applyBorder="1" applyAlignment="1">
      <alignment horizontal="left"/>
    </xf>
    <xf numFmtId="0" fontId="0" fillId="25" borderId="36" xfId="0" applyFill="1" applyBorder="1" applyAlignment="1">
      <alignment horizontal="left"/>
    </xf>
    <xf numFmtId="0" fontId="0" fillId="25" borderId="17" xfId="0" applyFill="1" applyBorder="1" applyAlignment="1">
      <alignment horizontal="left"/>
    </xf>
  </cellXfs>
  <cellStyles count="41">
    <cellStyle name="20% - Énfasis1" xfId="1"/>
    <cellStyle name="20% - Énfasis2" xfId="2"/>
    <cellStyle name="20% - Énfasis3" xfId="3"/>
    <cellStyle name="20% - Énfasis4" xfId="4"/>
    <cellStyle name="20% - Énfasis5" xfId="5"/>
    <cellStyle name="20% - Énfasis6" xfId="6"/>
    <cellStyle name="40% - Énfasis1" xfId="7"/>
    <cellStyle name="40% - Énfasis2" xfId="8"/>
    <cellStyle name="40% - Énfasis3" xfId="9"/>
    <cellStyle name="40% - Énfasis4" xfId="10"/>
    <cellStyle name="40% - Énfasis5" xfId="11"/>
    <cellStyle name="40% - Énfasis6" xfId="12"/>
    <cellStyle name="60% - Énfasis1" xfId="13"/>
    <cellStyle name="60% - Énfasis2" xfId="14"/>
    <cellStyle name="60% - Énfasis3" xfId="15"/>
    <cellStyle name="60% - Énfasis4" xfId="16"/>
    <cellStyle name="60% - Énfasis5" xfId="17"/>
    <cellStyle name="60% - Énfasis6" xfId="18"/>
    <cellStyle name="Buena" xfId="19"/>
    <cellStyle name="Cálculo" xfId="20"/>
    <cellStyle name="Celda de comprobación" xfId="21"/>
    <cellStyle name="Celda vinculada" xfId="22"/>
    <cellStyle name="Encabezado 4" xfId="23"/>
    <cellStyle name="Énfasis1" xfId="24"/>
    <cellStyle name="Énfasis2" xfId="25"/>
    <cellStyle name="Énfasis3" xfId="26"/>
    <cellStyle name="Énfasis4" xfId="27"/>
    <cellStyle name="Énfasis5" xfId="28"/>
    <cellStyle name="Énfasis6" xfId="29"/>
    <cellStyle name="Entrada" xfId="30"/>
    <cellStyle name="Incorrecto" xfId="31"/>
    <cellStyle name="Normal" xfId="0" builtinId="0"/>
    <cellStyle name="Normal 2" xfId="32"/>
    <cellStyle name="Notas" xfId="33"/>
    <cellStyle name="Salida" xfId="34"/>
    <cellStyle name="Texto de advertencia" xfId="35"/>
    <cellStyle name="Texto explicativo" xfId="36"/>
    <cellStyle name="Título" xfId="37"/>
    <cellStyle name="Título 1" xfId="38"/>
    <cellStyle name="Título 2" xfId="39"/>
    <cellStyle name="Título 3" xfId="40"/>
  </cellStyles>
  <dxfs count="59">
    <dxf>
      <fill>
        <patternFill>
          <bgColor rgb="FF00FF00"/>
        </patternFill>
      </fill>
    </dxf>
    <dxf>
      <fill>
        <patternFill>
          <bgColor rgb="FFFFFF00"/>
        </patternFill>
      </fill>
    </dxf>
    <dxf>
      <font>
        <color theme="0"/>
      </font>
      <fill>
        <patternFill>
          <bgColor rgb="FFFF0000"/>
        </patternFill>
      </fill>
    </dxf>
    <dxf>
      <fill>
        <patternFill>
          <bgColor rgb="FF00FF00"/>
        </patternFill>
      </fill>
    </dxf>
    <dxf>
      <font>
        <color theme="0"/>
      </font>
      <fill>
        <patternFill>
          <bgColor rgb="FFFF0000"/>
        </patternFill>
      </fill>
    </dxf>
    <dxf>
      <font>
        <b/>
        <i val="0"/>
      </font>
      <fill>
        <patternFill>
          <bgColor rgb="FF00FF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font>
      <fill>
        <patternFill>
          <bgColor rgb="FF00FF00"/>
        </patternFill>
      </fill>
    </dxf>
    <dxf>
      <font>
        <b/>
        <i val="0"/>
        <color theme="0"/>
      </font>
      <fill>
        <patternFill>
          <bgColor rgb="FFFF0000"/>
        </patternFill>
      </fill>
    </dxf>
    <dxf>
      <font>
        <b/>
        <i val="0"/>
      </font>
      <fill>
        <patternFill patternType="darkUp">
          <bgColor rgb="FF00FF00"/>
        </patternFill>
      </fill>
    </dxf>
    <dxf>
      <fill>
        <patternFill>
          <fgColor auto="1"/>
          <bgColor rgb="FF00FF00"/>
        </patternFill>
      </fill>
    </dxf>
    <dxf>
      <fill>
        <patternFill patternType="darkUp">
          <fgColor rgb="FF00FF00"/>
        </patternFill>
      </fill>
    </dxf>
    <dxf>
      <font>
        <color theme="0"/>
      </font>
      <fill>
        <patternFill>
          <bgColor rgb="FFFF0000"/>
        </patternFill>
      </fill>
    </dxf>
    <dxf>
      <font>
        <b/>
        <i val="0"/>
        <color theme="0"/>
      </font>
      <fill>
        <patternFill patternType="darkGrid">
          <bgColor rgb="FFFF0000"/>
        </patternFill>
      </fill>
    </dxf>
    <dxf>
      <font>
        <b/>
        <i val="0"/>
      </font>
      <fill>
        <patternFill>
          <bgColor rgb="FF00FF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font>
      <fill>
        <patternFill>
          <bgColor rgb="FF00FF00"/>
        </patternFill>
      </fill>
    </dxf>
    <dxf>
      <font>
        <b/>
        <i val="0"/>
      </font>
      <fill>
        <patternFill>
          <bgColor rgb="FFFF0000"/>
        </patternFill>
      </fill>
    </dxf>
    <dxf>
      <font>
        <b/>
        <i val="0"/>
      </font>
      <fill>
        <patternFill>
          <bgColor rgb="FF00FF00"/>
        </patternFill>
      </fill>
    </dxf>
    <dxf>
      <font>
        <b/>
        <i val="0"/>
        <color theme="0"/>
      </font>
      <fill>
        <patternFill>
          <bgColor rgb="FFFF0000"/>
        </patternFill>
      </fill>
    </dxf>
    <dxf>
      <font>
        <b/>
        <i val="0"/>
      </font>
      <fill>
        <patternFill patternType="darkUp">
          <bgColor rgb="FF00FF00"/>
        </patternFill>
      </fill>
    </dxf>
    <dxf>
      <font>
        <b/>
        <i val="0"/>
      </font>
      <fill>
        <patternFill patternType="darkUp">
          <bgColor rgb="FF00FF00"/>
        </patternFill>
      </fill>
    </dxf>
    <dxf>
      <fill>
        <patternFill>
          <fgColor auto="1"/>
          <bgColor rgb="FF00FF00"/>
        </patternFill>
      </fill>
    </dxf>
    <dxf>
      <fill>
        <patternFill patternType="darkUp">
          <fgColor rgb="FF00FF00"/>
        </patternFill>
      </fill>
    </dxf>
    <dxf>
      <font>
        <color theme="0"/>
      </font>
      <fill>
        <patternFill>
          <bgColor rgb="FFFF0000"/>
        </patternFill>
      </fill>
    </dxf>
    <dxf>
      <font>
        <b/>
        <i val="0"/>
        <color theme="0"/>
      </font>
      <fill>
        <patternFill patternType="darkGrid">
          <bgColor rgb="FFFF0000"/>
        </patternFill>
      </fill>
    </dxf>
    <dxf>
      <fill>
        <patternFill>
          <bgColor rgb="FFFF0000"/>
        </patternFill>
      </fill>
    </dxf>
    <dxf>
      <fill>
        <patternFill>
          <bgColor rgb="FFFF0000"/>
        </patternFill>
      </fill>
    </dxf>
    <dxf>
      <fill>
        <patternFill>
          <bgColor rgb="FFFF0000"/>
        </patternFill>
      </fill>
    </dxf>
    <dxf>
      <fill>
        <patternFill patternType="gray125">
          <fgColor indexed="10"/>
          <bgColor indexed="9"/>
        </patternFill>
      </fill>
      <border>
        <left style="thin">
          <color indexed="10"/>
        </left>
        <right style="thin">
          <color indexed="10"/>
        </right>
        <top style="thin">
          <color indexed="10"/>
        </top>
        <bottom style="thin">
          <color indexed="10"/>
        </bottom>
      </border>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ont>
        <color rgb="FF9C0006"/>
      </font>
      <fill>
        <patternFill>
          <bgColor rgb="FFFFC7CE"/>
        </patternFill>
      </fill>
    </dxf>
    <dxf>
      <font>
        <color theme="0"/>
      </font>
      <fill>
        <gradientFill degree="45">
          <stop position="0">
            <color rgb="FFFF0000"/>
          </stop>
          <stop position="0.5">
            <color rgb="FFC00000"/>
          </stop>
          <stop position="1">
            <color rgb="FFFF0000"/>
          </stop>
        </gradientFill>
      </fill>
    </dxf>
    <dxf>
      <fill>
        <gradientFill type="path" left="0.5" right="0.5" top="0.5" bottom="0.5">
          <stop position="0">
            <color rgb="FF9A0000"/>
          </stop>
          <stop position="1">
            <color rgb="FFFF0000"/>
          </stop>
        </gradientFill>
      </fill>
      <border>
        <left/>
        <right/>
        <top/>
        <bottom/>
        <vertical/>
        <horizontal/>
      </border>
    </dxf>
    <dxf>
      <fill>
        <gradientFill degree="45">
          <stop position="0">
            <color rgb="FF00FF00"/>
          </stop>
          <stop position="0.5">
            <color rgb="FF00B050"/>
          </stop>
          <stop position="1">
            <color rgb="FF00FF00"/>
          </stop>
        </gradientFill>
      </fill>
    </dxf>
    <dxf>
      <fill>
        <patternFill>
          <bgColor rgb="FFFF0000"/>
        </patternFill>
      </fill>
    </dxf>
    <dxf>
      <font>
        <color rgb="FF9C0006"/>
      </font>
      <fill>
        <patternFill>
          <bgColor rgb="FFFFC7CE"/>
        </patternFill>
      </fill>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
      <fill>
        <patternFill patternType="gray125">
          <fgColor indexed="10"/>
          <bgColor indexed="9"/>
        </patternFill>
      </fill>
      <border>
        <left style="thin">
          <color indexed="10"/>
        </left>
        <right style="thin">
          <color indexed="10"/>
        </right>
        <top style="thin">
          <color indexed="10"/>
        </top>
        <bottom style="thin">
          <color indexed="10"/>
        </bottom>
      </border>
    </dxf>
  </dxfs>
  <tableStyles count="0" defaultTableStyle="TableStyleMedium2" defaultPivotStyle="PivotStyleLight16"/>
  <colors>
    <mruColors>
      <color rgb="FF00FF00"/>
      <color rgb="FFFFFF99"/>
      <color rgb="FFF8F8F8"/>
      <color rgb="FFFFFF66"/>
      <color rgb="FF9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6.2635840732674364E-2"/>
          <c:y val="5.5481991452639101E-2"/>
          <c:w val="0.85794115209283051"/>
          <c:h val="0.86030722475480037"/>
        </c:manualLayout>
      </c:layout>
      <c:pie3DChart>
        <c:varyColors val="1"/>
        <c:ser>
          <c:idx val="2"/>
          <c:order val="2"/>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3"/>
          <c:order val="3"/>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1"/>
          <c:order val="1"/>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0"/>
          <c:order val="0"/>
          <c:tx>
            <c:strRef>
              <c:f>Informe!$I$7:$J$7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Informe!$I$7:$J$7</c:f>
              <c:strCache>
                <c:ptCount val="2"/>
                <c:pt idx="0">
                  <c:v>Rojo</c:v>
                </c:pt>
                <c:pt idx="1">
                  <c:v>Verde</c:v>
                </c:pt>
              </c:strCache>
            </c:strRef>
          </c:cat>
          <c:val>
            <c:numRef>
              <c:f>Informe!$I$17:$J$17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Informe!$N$16:$O$16</c:f>
              <c:numCache>
                <c:formatCode>General</c:formatCode>
                <c:ptCount val="2"/>
                <c:pt idx="0">
                  <c:v>0</c:v>
                </c:pt>
                <c:pt idx="1">
                  <c:v>0</c:v>
                </c:pt>
              </c:numCache>
            </c:numRef>
          </c:val>
        </c:ser>
        <c:ser>
          <c:idx val="3"/>
          <c:order val="3"/>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1"/>
          <c:order val="1"/>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0"/>
          <c:order val="0"/>
          <c:tx>
            <c:strRef>
              <c:f>Informe!$I$7:$J$7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Informe!$I$7:$J$7</c:f>
              <c:strCache>
                <c:ptCount val="2"/>
                <c:pt idx="0">
                  <c:v>Rojo</c:v>
                </c:pt>
                <c:pt idx="1">
                  <c:v>Verde</c:v>
                </c:pt>
              </c:strCache>
            </c:strRef>
          </c:cat>
          <c:val>
            <c:numRef>
              <c:f>Informe!$I$17:$J$17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Informe!$S$21:$T$21</c:f>
              <c:numCache>
                <c:formatCode>General</c:formatCode>
                <c:ptCount val="2"/>
                <c:pt idx="0">
                  <c:v>0</c:v>
                </c:pt>
                <c:pt idx="1">
                  <c:v>0</c:v>
                </c:pt>
              </c:numCache>
            </c:numRef>
          </c:val>
        </c:ser>
        <c:ser>
          <c:idx val="3"/>
          <c:order val="3"/>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1"/>
          <c:order val="1"/>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0"/>
          <c:order val="0"/>
          <c:tx>
            <c:strRef>
              <c:f>Informe!$I$7:$J$7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Informe!$I$7:$J$7</c:f>
              <c:strCache>
                <c:ptCount val="2"/>
                <c:pt idx="0">
                  <c:v>Rojo</c:v>
                </c:pt>
                <c:pt idx="1">
                  <c:v>Verde</c:v>
                </c:pt>
              </c:strCache>
            </c:strRef>
          </c:cat>
          <c:val>
            <c:numRef>
              <c:f>Informe!$I$17:$J$17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Informe!$X$22:$Y$22</c:f>
              <c:numCache>
                <c:formatCode>General</c:formatCode>
                <c:ptCount val="2"/>
                <c:pt idx="0">
                  <c:v>0</c:v>
                </c:pt>
                <c:pt idx="1">
                  <c:v>0</c:v>
                </c:pt>
              </c:numCache>
            </c:numRef>
          </c:val>
        </c:ser>
        <c:ser>
          <c:idx val="3"/>
          <c:order val="3"/>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1"/>
          <c:order val="1"/>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0"/>
          <c:order val="0"/>
          <c:tx>
            <c:strRef>
              <c:f>Informe!$I$7:$J$7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Informe!$I$7:$J$7</c:f>
              <c:strCache>
                <c:ptCount val="2"/>
                <c:pt idx="0">
                  <c:v>Rojo</c:v>
                </c:pt>
                <c:pt idx="1">
                  <c:v>Verde</c:v>
                </c:pt>
              </c:strCache>
            </c:strRef>
          </c:cat>
          <c:val>
            <c:numRef>
              <c:f>Informe!$I$17:$J$17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7.6820002762812548E-2"/>
          <c:y val="5.5482248929410151E-2"/>
          <c:w val="0.85794115209283051"/>
          <c:h val="0.86030722475480037"/>
        </c:manualLayout>
      </c:layout>
      <c:pie3DChart>
        <c:varyColors val="1"/>
        <c:ser>
          <c:idx val="2"/>
          <c:order val="2"/>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Informe!$AC$19:$AD$19</c:f>
              <c:numCache>
                <c:formatCode>General</c:formatCode>
                <c:ptCount val="2"/>
                <c:pt idx="0">
                  <c:v>0</c:v>
                </c:pt>
                <c:pt idx="1">
                  <c:v>0</c:v>
                </c:pt>
              </c:numCache>
            </c:numRef>
          </c:val>
        </c:ser>
        <c:ser>
          <c:idx val="3"/>
          <c:order val="3"/>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1"/>
          <c:order val="1"/>
          <c:tx>
            <c:strRef>
              <c:f>Informe!$I$7:$J$7</c:f>
              <c:strCache>
                <c:ptCount val="1"/>
                <c:pt idx="0">
                  <c:v>Rojo Verde</c:v>
                </c:pt>
              </c:strCache>
            </c:strRef>
          </c:tx>
          <c:spPr>
            <a:solidFill>
              <a:srgbClr val="00FF00"/>
            </a:solidFill>
            <a:ln>
              <a:noFill/>
            </a:ln>
          </c:spPr>
          <c:dPt>
            <c:idx val="0"/>
            <c:bubble3D val="0"/>
            <c:spPr>
              <a:solidFill>
                <a:srgbClr val="FF0000"/>
              </a:solidFill>
              <a:ln>
                <a:noFill/>
              </a:ln>
            </c:spPr>
          </c:dPt>
          <c:cat>
            <c:strRef>
              <c:f>Informe!$I$7:$J$7</c:f>
              <c:strCache>
                <c:ptCount val="2"/>
                <c:pt idx="0">
                  <c:v>Rojo</c:v>
                </c:pt>
                <c:pt idx="1">
                  <c:v>Verde</c:v>
                </c:pt>
              </c:strCache>
            </c:strRef>
          </c:cat>
          <c:val>
            <c:numRef>
              <c:f>Informe!$I$17:$J$17</c:f>
              <c:numCache>
                <c:formatCode>General</c:formatCode>
                <c:ptCount val="2"/>
                <c:pt idx="0">
                  <c:v>0</c:v>
                </c:pt>
                <c:pt idx="1">
                  <c:v>0</c:v>
                </c:pt>
              </c:numCache>
            </c:numRef>
          </c:val>
        </c:ser>
        <c:ser>
          <c:idx val="0"/>
          <c:order val="0"/>
          <c:tx>
            <c:strRef>
              <c:f>Informe!$I$7:$J$7</c:f>
              <c:strCache>
                <c:ptCount val="1"/>
                <c:pt idx="0">
                  <c:v>Rojo Verde</c:v>
                </c:pt>
              </c:strCache>
            </c:strRef>
          </c:tx>
          <c:spPr>
            <a:solidFill>
              <a:srgbClr val="00FF00"/>
            </a:solidFill>
            <a:ln>
              <a:noFill/>
            </a:ln>
          </c:spPr>
          <c:dPt>
            <c:idx val="0"/>
            <c:bubble3D val="0"/>
            <c:spPr>
              <a:solidFill>
                <a:srgbClr val="FF0000"/>
              </a:solidFill>
              <a:ln>
                <a:noFill/>
              </a:ln>
            </c:spPr>
          </c:dPt>
          <c:dLbls>
            <c:dLbl>
              <c:idx val="0"/>
              <c:numFmt formatCode="General" sourceLinked="0"/>
              <c:spPr>
                <a:noFill/>
              </c:spPr>
              <c:txPr>
                <a:bodyPr/>
                <a:lstStyle/>
                <a:p>
                  <a:pPr>
                    <a:defRPr b="1">
                      <a:solidFill>
                        <a:schemeClr val="bg1"/>
                      </a:solidFill>
                    </a:defRPr>
                  </a:pPr>
                  <a:endParaRPr lang="es-MX"/>
                </a:p>
              </c:txPr>
              <c:showLegendKey val="0"/>
              <c:showVal val="0"/>
              <c:showCatName val="0"/>
              <c:showSerName val="0"/>
              <c:showPercent val="1"/>
              <c:showBubbleSize val="0"/>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Informe!$I$7:$J$7</c:f>
              <c:strCache>
                <c:ptCount val="2"/>
                <c:pt idx="0">
                  <c:v>Rojo</c:v>
                </c:pt>
                <c:pt idx="1">
                  <c:v>Verde</c:v>
                </c:pt>
              </c:strCache>
            </c:strRef>
          </c:cat>
          <c:val>
            <c:numRef>
              <c:f>Informe!$I$17:$J$17</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6.2635840732674364E-2"/>
          <c:y val="5.5481991452639101E-2"/>
          <c:w val="0.85794115209283051"/>
          <c:h val="0.86030722475480037"/>
        </c:manualLayout>
      </c:layout>
      <c:pie3DChart>
        <c:varyColors val="1"/>
        <c:ser>
          <c:idx val="0"/>
          <c:order val="0"/>
          <c:spPr>
            <a:solidFill>
              <a:srgbClr val="00FF00"/>
            </a:solidFill>
            <a:ln>
              <a:noFill/>
            </a:ln>
          </c:spPr>
          <c:dPt>
            <c:idx val="0"/>
            <c:bubble3D val="0"/>
            <c:spPr>
              <a:solidFill>
                <a:srgbClr val="FF0000"/>
              </a:solidFill>
              <a:ln>
                <a:noFill/>
              </a:ln>
            </c:spPr>
          </c:dPt>
          <c:dLbls>
            <c:dLbl>
              <c:idx val="0"/>
              <c:delete val="1"/>
            </c:dLbl>
            <c:numFmt formatCode="General" sourceLinked="0"/>
            <c:spPr>
              <a:noFill/>
            </c:spPr>
            <c:txPr>
              <a:bodyPr/>
              <a:lstStyle/>
              <a:p>
                <a:pPr>
                  <a:defRPr b="1"/>
                </a:pPr>
                <a:endParaRPr lang="es-MX"/>
              </a:p>
            </c:txPr>
            <c:showLegendKey val="0"/>
            <c:showVal val="0"/>
            <c:showCatName val="0"/>
            <c:showSerName val="0"/>
            <c:showPercent val="1"/>
            <c:showBubbleSize val="0"/>
            <c:separator> </c:separator>
            <c:showLeaderLines val="0"/>
          </c:dLbls>
          <c:cat>
            <c:strRef>
              <c:f>Informe!$D$7:$E$7</c:f>
              <c:strCache>
                <c:ptCount val="2"/>
                <c:pt idx="0">
                  <c:v>Rojo</c:v>
                </c:pt>
                <c:pt idx="1">
                  <c:v>Verde</c:v>
                </c:pt>
              </c:strCache>
            </c:strRef>
          </c:cat>
          <c:val>
            <c:numRef>
              <c:f>Informe!$D$15:$E$15</c:f>
              <c:numCache>
                <c:formatCode>General</c:formatCode>
                <c:ptCount val="2"/>
                <c:pt idx="0">
                  <c:v>0</c:v>
                </c:pt>
                <c:pt idx="1">
                  <c:v>0</c:v>
                </c:pt>
              </c:numCache>
            </c:numRef>
          </c:val>
        </c:ser>
        <c:dLbls>
          <c:showLegendKey val="0"/>
          <c:showVal val="0"/>
          <c:showCatName val="0"/>
          <c:showSerName val="0"/>
          <c:showPercent val="1"/>
          <c:showBubbleSize val="0"/>
          <c:showLeaderLines val="0"/>
        </c:dLbls>
      </c:pie3DChart>
    </c:plotArea>
    <c:legend>
      <c:legendPos val="r"/>
      <c:layout>
        <c:manualLayout>
          <c:xMode val="edge"/>
          <c:yMode val="edge"/>
          <c:x val="5.7195192706174923E-2"/>
          <c:y val="0.86073380301146563"/>
          <c:w val="0.87964691255698302"/>
          <c:h val="0.13449702997651608"/>
        </c:manualLayout>
      </c:layout>
      <c:overlay val="0"/>
      <c:txPr>
        <a:bodyPr/>
        <a:lstStyle/>
        <a:p>
          <a:pPr rtl="0">
            <a:defRPr/>
          </a:pPr>
          <a:endParaRPr lang="es-MX"/>
        </a:p>
      </c:txPr>
    </c:legend>
    <c:plotVisOnly val="1"/>
    <c:dispBlanksAs val="gap"/>
    <c:showDLblsOverMax val="0"/>
  </c:chart>
  <c:spPr>
    <a:noFill/>
    <a:ln>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a:solidFill>
                <a:schemeClr val="tx2">
                  <a:lumMod val="75000"/>
                </a:schemeClr>
              </a:solidFill>
            </a:ln>
          </c:spPr>
          <c:marker>
            <c:spPr>
              <a:solidFill>
                <a:schemeClr val="tx2">
                  <a:lumMod val="75000"/>
                </a:schemeClr>
              </a:solidFill>
            </c:spPr>
          </c:marker>
          <c:cat>
            <c:strRef>
              <c:f>'Grafico de Resultados'!$I$7:$M$12</c:f>
              <c:strCache>
                <c:ptCount val="6"/>
                <c:pt idx="0">
                  <c:v>0. Requerimientos Generales</c:v>
                </c:pt>
                <c:pt idx="1">
                  <c:v>1. Contacto</c:v>
                </c:pt>
                <c:pt idx="2">
                  <c:v>2. Bienvenida</c:v>
                </c:pt>
                <c:pt idx="3">
                  <c:v>3.  Procesamiento de la Orden
&amp; Voz del Cliente</c:v>
                </c:pt>
                <c:pt idx="4">
                  <c:v>4. Ejecucion de la Orden y
Control de Calidad</c:v>
                </c:pt>
                <c:pt idx="5">
                  <c:v>5. Entrega del Vehiculo</c:v>
                </c:pt>
              </c:strCache>
            </c:strRef>
          </c:cat>
          <c:val>
            <c:numRef>
              <c:f>'Grafico de Resultados'!$O$7:$O$12</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80618624"/>
        <c:axId val="80620544"/>
      </c:radarChart>
      <c:catAx>
        <c:axId val="80618624"/>
        <c:scaling>
          <c:orientation val="minMax"/>
        </c:scaling>
        <c:delete val="0"/>
        <c:axPos val="b"/>
        <c:majorGridlines/>
        <c:majorTickMark val="out"/>
        <c:minorTickMark val="none"/>
        <c:tickLblPos val="nextTo"/>
        <c:txPr>
          <a:bodyPr/>
          <a:lstStyle/>
          <a:p>
            <a:pPr>
              <a:defRPr b="1" i="0" u="none" baseline="0">
                <a:solidFill>
                  <a:srgbClr val="002060"/>
                </a:solidFill>
              </a:defRPr>
            </a:pPr>
            <a:endParaRPr lang="es-MX"/>
          </a:p>
        </c:txPr>
        <c:crossAx val="80620544"/>
        <c:crosses val="autoZero"/>
        <c:auto val="1"/>
        <c:lblAlgn val="ctr"/>
        <c:lblOffset val="100"/>
        <c:noMultiLvlLbl val="0"/>
      </c:catAx>
      <c:valAx>
        <c:axId val="80620544"/>
        <c:scaling>
          <c:orientation val="minMax"/>
        </c:scaling>
        <c:delete val="0"/>
        <c:axPos val="l"/>
        <c:majorGridlines>
          <c:spPr>
            <a:ln>
              <a:solidFill>
                <a:schemeClr val="tx2">
                  <a:lumMod val="40000"/>
                  <a:lumOff val="60000"/>
                </a:schemeClr>
              </a:solidFill>
            </a:ln>
          </c:spPr>
        </c:majorGridlines>
        <c:numFmt formatCode="0%" sourceLinked="1"/>
        <c:majorTickMark val="cross"/>
        <c:minorTickMark val="none"/>
        <c:tickLblPos val="nextTo"/>
        <c:spPr>
          <a:ln>
            <a:solidFill>
              <a:schemeClr val="tx2">
                <a:lumMod val="40000"/>
                <a:lumOff val="60000"/>
              </a:schemeClr>
            </a:solidFill>
          </a:ln>
        </c:spPr>
        <c:crossAx val="80618624"/>
        <c:crosses val="autoZero"/>
        <c:crossBetween val="between"/>
      </c:valAx>
      <c:spPr>
        <a:solidFill>
          <a:schemeClr val="bg1">
            <a:lumMod val="95000"/>
          </a:schemeClr>
        </a:solidFill>
      </c:spPr>
    </c:plotArea>
    <c:plotVisOnly val="1"/>
    <c:dispBlanksAs val="gap"/>
    <c:showDLblsOverMax val="0"/>
  </c:chart>
  <c:spPr>
    <a:solidFill>
      <a:schemeClr val="bg1">
        <a:lumMod val="95000"/>
      </a:schemeClr>
    </a:solidFill>
    <a:ln w="63500">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0" scaled="0"/>
        <a:tileRect/>
      </a:gradFill>
    </a:ln>
    <a:effectLst>
      <a:innerShdw blurRad="63500" dist="50800" dir="8100000">
        <a:prstClr val="black">
          <a:alpha val="50000"/>
        </a:prstClr>
      </a:innerShdw>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123827</xdr:colOff>
      <xdr:row>58</xdr:row>
      <xdr:rowOff>139728</xdr:rowOff>
    </xdr:from>
    <xdr:to>
      <xdr:col>5</xdr:col>
      <xdr:colOff>247650</xdr:colOff>
      <xdr:row>67</xdr:row>
      <xdr:rowOff>161925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7" y="11245878"/>
          <a:ext cx="3028948" cy="1736697"/>
        </a:xfrm>
        <a:prstGeom prst="rect">
          <a:avLst/>
        </a:prstGeom>
      </xdr:spPr>
    </xdr:pic>
    <xdr:clientData/>
  </xdr:twoCellAnchor>
  <xdr:twoCellAnchor editAs="oneCell">
    <xdr:from>
      <xdr:col>0</xdr:col>
      <xdr:colOff>123825</xdr:colOff>
      <xdr:row>48</xdr:row>
      <xdr:rowOff>35963</xdr:rowOff>
    </xdr:from>
    <xdr:to>
      <xdr:col>5</xdr:col>
      <xdr:colOff>165264</xdr:colOff>
      <xdr:row>59</xdr:row>
      <xdr:rowOff>38100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825" y="8951363"/>
          <a:ext cx="2946564" cy="2097637"/>
        </a:xfrm>
        <a:prstGeom prst="rect">
          <a:avLst/>
        </a:prstGeom>
      </xdr:spPr>
    </xdr:pic>
    <xdr:clientData/>
  </xdr:twoCellAnchor>
  <xdr:twoCellAnchor>
    <xdr:from>
      <xdr:col>0</xdr:col>
      <xdr:colOff>9524</xdr:colOff>
      <xdr:row>1</xdr:row>
      <xdr:rowOff>88326</xdr:rowOff>
    </xdr:from>
    <xdr:to>
      <xdr:col>13</xdr:col>
      <xdr:colOff>104774</xdr:colOff>
      <xdr:row>5</xdr:row>
      <xdr:rowOff>123826</xdr:rowOff>
    </xdr:to>
    <xdr:grpSp>
      <xdr:nvGrpSpPr>
        <xdr:cNvPr id="4" name="Group 3"/>
        <xdr:cNvGrpSpPr>
          <a:grpSpLocks noChangeAspect="1"/>
        </xdr:cNvGrpSpPr>
      </xdr:nvGrpSpPr>
      <xdr:grpSpPr>
        <a:xfrm>
          <a:off x="9524" y="278826"/>
          <a:ext cx="7934325" cy="797500"/>
          <a:chOff x="-127376" y="1052736"/>
          <a:chExt cx="9619682" cy="882234"/>
        </a:xfrm>
      </xdr:grpSpPr>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7" name="Rounded Rectangle 6"/>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“Servicio” 2015</a:t>
            </a:r>
          </a:p>
        </xdr:txBody>
      </xdr:sp>
    </xdr:grpSp>
    <xdr:clientData/>
  </xdr:twoCellAnchor>
  <xdr:twoCellAnchor editAs="oneCell">
    <xdr:from>
      <xdr:col>0</xdr:col>
      <xdr:colOff>114300</xdr:colOff>
      <xdr:row>35</xdr:row>
      <xdr:rowOff>66379</xdr:rowOff>
    </xdr:from>
    <xdr:to>
      <xdr:col>7</xdr:col>
      <xdr:colOff>552450</xdr:colOff>
      <xdr:row>50</xdr:row>
      <xdr:rowOff>0</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300" y="6505279"/>
          <a:ext cx="4371975" cy="2791121"/>
        </a:xfrm>
        <a:prstGeom prst="rect">
          <a:avLst/>
        </a:prstGeom>
      </xdr:spPr>
    </xdr:pic>
    <xdr:clientData/>
  </xdr:twoCellAnchor>
  <xdr:twoCellAnchor editAs="oneCell">
    <xdr:from>
      <xdr:col>5</xdr:col>
      <xdr:colOff>695326</xdr:colOff>
      <xdr:row>35</xdr:row>
      <xdr:rowOff>68376</xdr:rowOff>
    </xdr:from>
    <xdr:to>
      <xdr:col>13</xdr:col>
      <xdr:colOff>29255</xdr:colOff>
      <xdr:row>50</xdr:row>
      <xdr:rowOff>0</xdr:rowOff>
    </xdr:to>
    <xdr:pic>
      <xdr:nvPicPr>
        <xdr:cNvPr id="9" name="Pictur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00451" y="6507276"/>
          <a:ext cx="4267879" cy="2789124"/>
        </a:xfrm>
        <a:prstGeom prst="rect">
          <a:avLst/>
        </a:prstGeom>
      </xdr:spPr>
    </xdr:pic>
    <xdr:clientData/>
  </xdr:twoCellAnchor>
  <xdr:twoCellAnchor editAs="oneCell">
    <xdr:from>
      <xdr:col>0</xdr:col>
      <xdr:colOff>0</xdr:colOff>
      <xdr:row>68</xdr:row>
      <xdr:rowOff>0</xdr:rowOff>
    </xdr:from>
    <xdr:to>
      <xdr:col>10</xdr:col>
      <xdr:colOff>219075</xdr:colOff>
      <xdr:row>68</xdr:row>
      <xdr:rowOff>0</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25400"/>
          <a:ext cx="5648325" cy="0"/>
        </a:xfrm>
        <a:prstGeom prst="rect">
          <a:avLst/>
        </a:prstGeom>
      </xdr:spPr>
    </xdr:pic>
    <xdr:clientData/>
  </xdr:twoCellAnchor>
  <xdr:twoCellAnchor editAs="oneCell">
    <xdr:from>
      <xdr:col>5</xdr:col>
      <xdr:colOff>163422</xdr:colOff>
      <xdr:row>49</xdr:row>
      <xdr:rowOff>142875</xdr:rowOff>
    </xdr:from>
    <xdr:to>
      <xdr:col>13</xdr:col>
      <xdr:colOff>28575</xdr:colOff>
      <xdr:row>67</xdr:row>
      <xdr:rowOff>161924</xdr:rowOff>
    </xdr:to>
    <xdr:pic>
      <xdr:nvPicPr>
        <xdr:cNvPr id="11" name="Picture 1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068547" y="9248775"/>
          <a:ext cx="4799103" cy="3448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123825</xdr:colOff>
      <xdr:row>3</xdr:row>
      <xdr:rowOff>95250</xdr:rowOff>
    </xdr:to>
    <xdr:grpSp>
      <xdr:nvGrpSpPr>
        <xdr:cNvPr id="3" name="Group 2"/>
        <xdr:cNvGrpSpPr>
          <a:grpSpLocks noChangeAspect="1"/>
        </xdr:cNvGrpSpPr>
      </xdr:nvGrpSpPr>
      <xdr:grpSpPr>
        <a:xfrm>
          <a:off x="0" y="0"/>
          <a:ext cx="7353300" cy="666750"/>
          <a:chOff x="-127376" y="1052736"/>
          <a:chExt cx="9619682" cy="882234"/>
        </a:xfrm>
      </xdr:grpSpPr>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6" name="Rounded Rectangle 5"/>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200" b="1">
                <a:effectLst>
                  <a:outerShdw blurRad="38100" dist="38100" dir="2700000" algn="tl">
                    <a:srgbClr val="000000">
                      <a:alpha val="43137"/>
                    </a:srgbClr>
                  </a:outerShdw>
                </a:effectLst>
                <a:latin typeface="Ford CE Light" pitchFamily="2" charset="0"/>
              </a:rPr>
              <a:t>Sistema  Operativo  de  Calidad  “Servicio” 2015</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13</xdr:row>
      <xdr:rowOff>38099</xdr:rowOff>
    </xdr:from>
    <xdr:to>
      <xdr:col>7</xdr:col>
      <xdr:colOff>295275</xdr:colOff>
      <xdr:row>13</xdr:row>
      <xdr:rowOff>152400</xdr:rowOff>
    </xdr:to>
    <xdr:sp macro="" textlink="">
      <xdr:nvSpPr>
        <xdr:cNvPr id="2" name="Down Arrow 1"/>
        <xdr:cNvSpPr/>
      </xdr:nvSpPr>
      <xdr:spPr>
        <a:xfrm>
          <a:off x="1371600" y="1962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133350</xdr:colOff>
      <xdr:row>13</xdr:row>
      <xdr:rowOff>38099</xdr:rowOff>
    </xdr:from>
    <xdr:to>
      <xdr:col>9</xdr:col>
      <xdr:colOff>295275</xdr:colOff>
      <xdr:row>13</xdr:row>
      <xdr:rowOff>152400</xdr:rowOff>
    </xdr:to>
    <xdr:sp macro="" textlink="">
      <xdr:nvSpPr>
        <xdr:cNvPr id="3" name="Down Arrow 2"/>
        <xdr:cNvSpPr/>
      </xdr:nvSpPr>
      <xdr:spPr>
        <a:xfrm>
          <a:off x="2114550" y="1962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95250</xdr:colOff>
      <xdr:row>13</xdr:row>
      <xdr:rowOff>38099</xdr:rowOff>
    </xdr:from>
    <xdr:to>
      <xdr:col>8</xdr:col>
      <xdr:colOff>257175</xdr:colOff>
      <xdr:row>13</xdr:row>
      <xdr:rowOff>152400</xdr:rowOff>
    </xdr:to>
    <xdr:sp macro="" textlink="">
      <xdr:nvSpPr>
        <xdr:cNvPr id="4" name="Down Arrow 3"/>
        <xdr:cNvSpPr/>
      </xdr:nvSpPr>
      <xdr:spPr>
        <a:xfrm>
          <a:off x="1743075" y="19621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12</xdr:col>
      <xdr:colOff>123825</xdr:colOff>
      <xdr:row>12</xdr:row>
      <xdr:rowOff>28574</xdr:rowOff>
    </xdr:from>
    <xdr:to>
      <xdr:col>12</xdr:col>
      <xdr:colOff>285750</xdr:colOff>
      <xdr:row>12</xdr:row>
      <xdr:rowOff>142875</xdr:rowOff>
    </xdr:to>
    <xdr:sp macro="" textlink="">
      <xdr:nvSpPr>
        <xdr:cNvPr id="5" name="Down Arrow 4"/>
        <xdr:cNvSpPr/>
      </xdr:nvSpPr>
      <xdr:spPr>
        <a:xfrm>
          <a:off x="3295650"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123825</xdr:colOff>
      <xdr:row>12</xdr:row>
      <xdr:rowOff>28574</xdr:rowOff>
    </xdr:from>
    <xdr:to>
      <xdr:col>14</xdr:col>
      <xdr:colOff>285750</xdr:colOff>
      <xdr:row>12</xdr:row>
      <xdr:rowOff>142875</xdr:rowOff>
    </xdr:to>
    <xdr:sp macro="" textlink="">
      <xdr:nvSpPr>
        <xdr:cNvPr id="6" name="Down Arrow 5"/>
        <xdr:cNvSpPr/>
      </xdr:nvSpPr>
      <xdr:spPr>
        <a:xfrm>
          <a:off x="4038600"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85725</xdr:colOff>
      <xdr:row>12</xdr:row>
      <xdr:rowOff>28574</xdr:rowOff>
    </xdr:from>
    <xdr:to>
      <xdr:col>13</xdr:col>
      <xdr:colOff>247650</xdr:colOff>
      <xdr:row>12</xdr:row>
      <xdr:rowOff>142875</xdr:rowOff>
    </xdr:to>
    <xdr:sp macro="" textlink="">
      <xdr:nvSpPr>
        <xdr:cNvPr id="7" name="Down Arrow 6"/>
        <xdr:cNvSpPr/>
      </xdr:nvSpPr>
      <xdr:spPr>
        <a:xfrm>
          <a:off x="3667125" y="2543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133350</xdr:colOff>
      <xdr:row>17</xdr:row>
      <xdr:rowOff>38099</xdr:rowOff>
    </xdr:from>
    <xdr:to>
      <xdr:col>17</xdr:col>
      <xdr:colOff>295275</xdr:colOff>
      <xdr:row>17</xdr:row>
      <xdr:rowOff>152400</xdr:rowOff>
    </xdr:to>
    <xdr:sp macro="" textlink="">
      <xdr:nvSpPr>
        <xdr:cNvPr id="8" name="Down Arrow 7"/>
        <xdr:cNvSpPr/>
      </xdr:nvSpPr>
      <xdr:spPr>
        <a:xfrm>
          <a:off x="5238750"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133350</xdr:colOff>
      <xdr:row>17</xdr:row>
      <xdr:rowOff>38099</xdr:rowOff>
    </xdr:from>
    <xdr:to>
      <xdr:col>19</xdr:col>
      <xdr:colOff>295275</xdr:colOff>
      <xdr:row>17</xdr:row>
      <xdr:rowOff>152400</xdr:rowOff>
    </xdr:to>
    <xdr:sp macro="" textlink="">
      <xdr:nvSpPr>
        <xdr:cNvPr id="9" name="Down Arrow 8"/>
        <xdr:cNvSpPr/>
      </xdr:nvSpPr>
      <xdr:spPr>
        <a:xfrm>
          <a:off x="5981700"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95250</xdr:colOff>
      <xdr:row>17</xdr:row>
      <xdr:rowOff>38099</xdr:rowOff>
    </xdr:from>
    <xdr:to>
      <xdr:col>18</xdr:col>
      <xdr:colOff>257175</xdr:colOff>
      <xdr:row>17</xdr:row>
      <xdr:rowOff>152400</xdr:rowOff>
    </xdr:to>
    <xdr:sp macro="" textlink="">
      <xdr:nvSpPr>
        <xdr:cNvPr id="10" name="Down Arrow 9"/>
        <xdr:cNvSpPr/>
      </xdr:nvSpPr>
      <xdr:spPr>
        <a:xfrm>
          <a:off x="5610225" y="3905249"/>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123825</xdr:colOff>
      <xdr:row>18</xdr:row>
      <xdr:rowOff>38099</xdr:rowOff>
    </xdr:from>
    <xdr:to>
      <xdr:col>22</xdr:col>
      <xdr:colOff>285750</xdr:colOff>
      <xdr:row>18</xdr:row>
      <xdr:rowOff>152400</xdr:rowOff>
    </xdr:to>
    <xdr:sp macro="" textlink="">
      <xdr:nvSpPr>
        <xdr:cNvPr id="11" name="Down Arrow 10"/>
        <xdr:cNvSpPr/>
      </xdr:nvSpPr>
      <xdr:spPr>
        <a:xfrm>
          <a:off x="7162800"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123825</xdr:colOff>
      <xdr:row>18</xdr:row>
      <xdr:rowOff>38099</xdr:rowOff>
    </xdr:from>
    <xdr:to>
      <xdr:col>24</xdr:col>
      <xdr:colOff>285750</xdr:colOff>
      <xdr:row>18</xdr:row>
      <xdr:rowOff>152400</xdr:rowOff>
    </xdr:to>
    <xdr:sp macro="" textlink="">
      <xdr:nvSpPr>
        <xdr:cNvPr id="12" name="Down Arrow 11"/>
        <xdr:cNvSpPr/>
      </xdr:nvSpPr>
      <xdr:spPr>
        <a:xfrm>
          <a:off x="7905750"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23</xdr:col>
      <xdr:colOff>85725</xdr:colOff>
      <xdr:row>18</xdr:row>
      <xdr:rowOff>38099</xdr:rowOff>
    </xdr:from>
    <xdr:to>
      <xdr:col>23</xdr:col>
      <xdr:colOff>247650</xdr:colOff>
      <xdr:row>18</xdr:row>
      <xdr:rowOff>152400</xdr:rowOff>
    </xdr:to>
    <xdr:sp macro="" textlink="">
      <xdr:nvSpPr>
        <xdr:cNvPr id="13" name="Down Arrow 12"/>
        <xdr:cNvSpPr/>
      </xdr:nvSpPr>
      <xdr:spPr>
        <a:xfrm>
          <a:off x="7534275" y="313372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123825</xdr:colOff>
      <xdr:row>15</xdr:row>
      <xdr:rowOff>38099</xdr:rowOff>
    </xdr:from>
    <xdr:to>
      <xdr:col>27</xdr:col>
      <xdr:colOff>285750</xdr:colOff>
      <xdr:row>15</xdr:row>
      <xdr:rowOff>152400</xdr:rowOff>
    </xdr:to>
    <xdr:sp macro="" textlink="">
      <xdr:nvSpPr>
        <xdr:cNvPr id="14" name="Down Arrow 13"/>
        <xdr:cNvSpPr/>
      </xdr:nvSpPr>
      <xdr:spPr>
        <a:xfrm>
          <a:off x="9096375"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123825</xdr:colOff>
      <xdr:row>15</xdr:row>
      <xdr:rowOff>38099</xdr:rowOff>
    </xdr:from>
    <xdr:to>
      <xdr:col>29</xdr:col>
      <xdr:colOff>285750</xdr:colOff>
      <xdr:row>15</xdr:row>
      <xdr:rowOff>152400</xdr:rowOff>
    </xdr:to>
    <xdr:sp macro="" textlink="">
      <xdr:nvSpPr>
        <xdr:cNvPr id="15" name="Down Arrow 14"/>
        <xdr:cNvSpPr/>
      </xdr:nvSpPr>
      <xdr:spPr>
        <a:xfrm>
          <a:off x="9839325"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85725</xdr:colOff>
      <xdr:row>15</xdr:row>
      <xdr:rowOff>38099</xdr:rowOff>
    </xdr:from>
    <xdr:to>
      <xdr:col>28</xdr:col>
      <xdr:colOff>247650</xdr:colOff>
      <xdr:row>15</xdr:row>
      <xdr:rowOff>152400</xdr:rowOff>
    </xdr:to>
    <xdr:sp macro="" textlink="">
      <xdr:nvSpPr>
        <xdr:cNvPr id="16" name="Down Arrow 15"/>
        <xdr:cNvSpPr/>
      </xdr:nvSpPr>
      <xdr:spPr>
        <a:xfrm>
          <a:off x="9467850" y="21621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123825</xdr:colOff>
      <xdr:row>17</xdr:row>
      <xdr:rowOff>142875</xdr:rowOff>
    </xdr:from>
    <xdr:to>
      <xdr:col>9</xdr:col>
      <xdr:colOff>409575</xdr:colOff>
      <xdr:row>27</xdr:row>
      <xdr:rowOff>9525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16</xdr:row>
      <xdr:rowOff>142875</xdr:rowOff>
    </xdr:from>
    <xdr:to>
      <xdr:col>14</xdr:col>
      <xdr:colOff>419100</xdr:colOff>
      <xdr:row>26</xdr:row>
      <xdr:rowOff>19050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114300</xdr:colOff>
      <xdr:row>21</xdr:row>
      <xdr:rowOff>133350</xdr:rowOff>
    </xdr:from>
    <xdr:to>
      <xdr:col>19</xdr:col>
      <xdr:colOff>400050</xdr:colOff>
      <xdr:row>31</xdr:row>
      <xdr:rowOff>38100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9525</xdr:colOff>
      <xdr:row>22</xdr:row>
      <xdr:rowOff>114300</xdr:rowOff>
    </xdr:from>
    <xdr:to>
      <xdr:col>25</xdr:col>
      <xdr:colOff>0</xdr:colOff>
      <xdr:row>32</xdr:row>
      <xdr:rowOff>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28575</xdr:colOff>
      <xdr:row>19</xdr:row>
      <xdr:rowOff>114300</xdr:rowOff>
    </xdr:from>
    <xdr:to>
      <xdr:col>30</xdr:col>
      <xdr:colOff>9525</xdr:colOff>
      <xdr:row>28</xdr:row>
      <xdr:rowOff>161925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133350</xdr:colOff>
      <xdr:row>11</xdr:row>
      <xdr:rowOff>38099</xdr:rowOff>
    </xdr:from>
    <xdr:to>
      <xdr:col>2</xdr:col>
      <xdr:colOff>295275</xdr:colOff>
      <xdr:row>11</xdr:row>
      <xdr:rowOff>152400</xdr:rowOff>
    </xdr:to>
    <xdr:sp macro="" textlink="">
      <xdr:nvSpPr>
        <xdr:cNvPr id="25" name="Down Arrow 24"/>
        <xdr:cNvSpPr/>
      </xdr:nvSpPr>
      <xdr:spPr>
        <a:xfrm>
          <a:off x="2828925" y="23526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133350</xdr:colOff>
      <xdr:row>11</xdr:row>
      <xdr:rowOff>38099</xdr:rowOff>
    </xdr:from>
    <xdr:to>
      <xdr:col>4</xdr:col>
      <xdr:colOff>295275</xdr:colOff>
      <xdr:row>11</xdr:row>
      <xdr:rowOff>152400</xdr:rowOff>
    </xdr:to>
    <xdr:sp macro="" textlink="">
      <xdr:nvSpPr>
        <xdr:cNvPr id="26" name="Down Arrow 25"/>
        <xdr:cNvSpPr/>
      </xdr:nvSpPr>
      <xdr:spPr>
        <a:xfrm>
          <a:off x="3571875" y="23526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95250</xdr:colOff>
      <xdr:row>11</xdr:row>
      <xdr:rowOff>38099</xdr:rowOff>
    </xdr:from>
    <xdr:to>
      <xdr:col>3</xdr:col>
      <xdr:colOff>257175</xdr:colOff>
      <xdr:row>11</xdr:row>
      <xdr:rowOff>152400</xdr:rowOff>
    </xdr:to>
    <xdr:sp macro="" textlink="">
      <xdr:nvSpPr>
        <xdr:cNvPr id="27" name="Down Arrow 26"/>
        <xdr:cNvSpPr/>
      </xdr:nvSpPr>
      <xdr:spPr>
        <a:xfrm>
          <a:off x="1266825" y="2352674"/>
          <a:ext cx="161925" cy="114301"/>
        </a:xfrm>
        <a:prstGeom prst="down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0</xdr:colOff>
      <xdr:row>17</xdr:row>
      <xdr:rowOff>0</xdr:rowOff>
    </xdr:from>
    <xdr:to>
      <xdr:col>4</xdr:col>
      <xdr:colOff>419100</xdr:colOff>
      <xdr:row>26</xdr:row>
      <xdr:rowOff>57150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28575</xdr:colOff>
      <xdr:row>0</xdr:row>
      <xdr:rowOff>66675</xdr:rowOff>
    </xdr:from>
    <xdr:to>
      <xdr:col>24</xdr:col>
      <xdr:colOff>228600</xdr:colOff>
      <xdr:row>4</xdr:row>
      <xdr:rowOff>102175</xdr:rowOff>
    </xdr:to>
    <xdr:grpSp>
      <xdr:nvGrpSpPr>
        <xdr:cNvPr id="28" name="Group 27"/>
        <xdr:cNvGrpSpPr>
          <a:grpSpLocks noChangeAspect="1"/>
        </xdr:cNvGrpSpPr>
      </xdr:nvGrpSpPr>
      <xdr:grpSpPr>
        <a:xfrm>
          <a:off x="1533525" y="66675"/>
          <a:ext cx="7934325" cy="797500"/>
          <a:chOff x="-127376" y="1052736"/>
          <a:chExt cx="9619682" cy="882234"/>
        </a:xfrm>
      </xdr:grpSpPr>
      <xdr:pic>
        <xdr:nvPicPr>
          <xdr:cNvPr id="30" name="Picture 29"/>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31" name="Picture 30"/>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32" name="Rounded Rectangle 31"/>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“Servicio” 2015</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15</xdr:row>
      <xdr:rowOff>171450</xdr:rowOff>
    </xdr:from>
    <xdr:to>
      <xdr:col>13</xdr:col>
      <xdr:colOff>457200</xdr:colOff>
      <xdr:row>32</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123825</xdr:rowOff>
    </xdr:from>
    <xdr:to>
      <xdr:col>15</xdr:col>
      <xdr:colOff>28575</xdr:colOff>
      <xdr:row>4</xdr:row>
      <xdr:rowOff>159325</xdr:rowOff>
    </xdr:to>
    <xdr:grpSp>
      <xdr:nvGrpSpPr>
        <xdr:cNvPr id="8" name="Group 7"/>
        <xdr:cNvGrpSpPr>
          <a:grpSpLocks noChangeAspect="1"/>
        </xdr:cNvGrpSpPr>
      </xdr:nvGrpSpPr>
      <xdr:grpSpPr>
        <a:xfrm>
          <a:off x="9525" y="123825"/>
          <a:ext cx="8058150" cy="797500"/>
          <a:chOff x="-127376" y="1052736"/>
          <a:chExt cx="9619682" cy="882234"/>
        </a:xfrm>
      </xdr:grpSpPr>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376" y="1052736"/>
            <a:ext cx="1764468" cy="882234"/>
          </a:xfrm>
          <a:prstGeom prst="rect">
            <a:avLst/>
          </a:prstGeom>
        </xdr:spPr>
      </xdr:pic>
      <xdr:pic>
        <xdr:nvPicPr>
          <xdr:cNvPr id="10" name="Pictur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52320" y="1220300"/>
            <a:ext cx="2039986" cy="555574"/>
          </a:xfrm>
          <a:prstGeom prst="rect">
            <a:avLst/>
          </a:prstGeom>
        </xdr:spPr>
      </xdr:pic>
      <xdr:sp macro="" textlink="">
        <xdr:nvSpPr>
          <xdr:cNvPr id="11" name="Rounded Rectangle 10"/>
          <xdr:cNvSpPr/>
        </xdr:nvSpPr>
        <xdr:spPr>
          <a:xfrm>
            <a:off x="1565038" y="1218613"/>
            <a:ext cx="5815274" cy="5589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MX" sz="1400" b="1">
                <a:effectLst>
                  <a:outerShdw blurRad="38100" dist="38100" dir="2700000" algn="tl">
                    <a:srgbClr val="000000">
                      <a:alpha val="43137"/>
                    </a:srgbClr>
                  </a:outerShdw>
                </a:effectLst>
                <a:latin typeface="Ford CE Light" pitchFamily="2" charset="0"/>
              </a:rPr>
              <a:t>Sistema  Operativo  de  Calidad  “Servicio” 2015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jaceve11\My%20Documents\MASTER%20PROYECTO%201%202008%20MP\EQOSEXCEL%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QOS"/>
      <sheetName val="INFORME"/>
      <sheetName val="GRAFICO DE RESULTADOS"/>
    </sheetNames>
    <sheetDataSet>
      <sheetData sheetId="0" refreshError="1"/>
      <sheetData sheetId="1" refreshError="1">
        <row r="1">
          <cell r="N1" t="str">
            <v>VERIF</v>
          </cell>
          <cell r="O1" t="str">
            <v>Inc</v>
          </cell>
        </row>
        <row r="2">
          <cell r="O2">
            <v>1.1000000000000001</v>
          </cell>
        </row>
        <row r="3">
          <cell r="O3">
            <v>0</v>
          </cell>
        </row>
        <row r="4">
          <cell r="N4" t="b">
            <v>0</v>
          </cell>
          <cell r="O4" t="str">
            <v>1.1.1</v>
          </cell>
        </row>
        <row r="5">
          <cell r="O5">
            <v>0</v>
          </cell>
        </row>
        <row r="6">
          <cell r="O6">
            <v>0</v>
          </cell>
        </row>
        <row r="7">
          <cell r="O7">
            <v>0</v>
          </cell>
        </row>
        <row r="8">
          <cell r="O8">
            <v>0</v>
          </cell>
        </row>
        <row r="9">
          <cell r="O9">
            <v>0</v>
          </cell>
        </row>
        <row r="10">
          <cell r="O10">
            <v>0</v>
          </cell>
        </row>
        <row r="11">
          <cell r="N11" t="b">
            <v>0</v>
          </cell>
          <cell r="O11" t="str">
            <v>1.1.2</v>
          </cell>
        </row>
        <row r="12">
          <cell r="O12">
            <v>0</v>
          </cell>
        </row>
        <row r="13">
          <cell r="O13">
            <v>0</v>
          </cell>
        </row>
        <row r="14">
          <cell r="O14">
            <v>0</v>
          </cell>
        </row>
        <row r="15">
          <cell r="O15">
            <v>0</v>
          </cell>
        </row>
        <row r="16">
          <cell r="N16" t="b">
            <v>1</v>
          </cell>
          <cell r="O16" t="str">
            <v>1.1.3</v>
          </cell>
        </row>
        <row r="17">
          <cell r="O17">
            <v>0</v>
          </cell>
        </row>
        <row r="18">
          <cell r="O18">
            <v>0</v>
          </cell>
        </row>
        <row r="19">
          <cell r="O19">
            <v>0</v>
          </cell>
        </row>
        <row r="20">
          <cell r="N20" t="b">
            <v>1</v>
          </cell>
          <cell r="O20" t="str">
            <v>1.1.4</v>
          </cell>
        </row>
        <row r="21">
          <cell r="O21">
            <v>0</v>
          </cell>
        </row>
        <row r="22">
          <cell r="O22">
            <v>0</v>
          </cell>
        </row>
        <row r="23">
          <cell r="O23">
            <v>0</v>
          </cell>
        </row>
        <row r="24">
          <cell r="O24">
            <v>0</v>
          </cell>
        </row>
        <row r="25">
          <cell r="O25">
            <v>0</v>
          </cell>
        </row>
        <row r="26">
          <cell r="N26" t="b">
            <v>1</v>
          </cell>
          <cell r="O26" t="str">
            <v>1.1.5</v>
          </cell>
        </row>
        <row r="27">
          <cell r="O27">
            <v>0</v>
          </cell>
        </row>
        <row r="28">
          <cell r="O28">
            <v>0</v>
          </cell>
        </row>
        <row r="29">
          <cell r="O29">
            <v>0</v>
          </cell>
        </row>
        <row r="30">
          <cell r="O30">
            <v>0</v>
          </cell>
        </row>
        <row r="31">
          <cell r="O31">
            <v>0</v>
          </cell>
        </row>
        <row r="32">
          <cell r="O32">
            <v>0</v>
          </cell>
        </row>
        <row r="33">
          <cell r="O33">
            <v>0</v>
          </cell>
        </row>
        <row r="34">
          <cell r="N34" t="b">
            <v>1</v>
          </cell>
          <cell r="O34" t="str">
            <v>1.1.6</v>
          </cell>
        </row>
        <row r="35">
          <cell r="O35">
            <v>0</v>
          </cell>
        </row>
        <row r="36">
          <cell r="O36">
            <v>0</v>
          </cell>
        </row>
        <row r="37">
          <cell r="O37">
            <v>0</v>
          </cell>
        </row>
        <row r="38">
          <cell r="N38" t="b">
            <v>1</v>
          </cell>
          <cell r="O38" t="str">
            <v>1.1.7</v>
          </cell>
        </row>
        <row r="39">
          <cell r="O39">
            <v>0</v>
          </cell>
        </row>
        <row r="40">
          <cell r="O40">
            <v>0</v>
          </cell>
        </row>
        <row r="41">
          <cell r="O41">
            <v>0</v>
          </cell>
        </row>
        <row r="42">
          <cell r="O42">
            <v>0</v>
          </cell>
        </row>
        <row r="43">
          <cell r="O43">
            <v>0</v>
          </cell>
        </row>
        <row r="44">
          <cell r="O44">
            <v>0</v>
          </cell>
        </row>
        <row r="46">
          <cell r="N46" t="b">
            <v>1</v>
          </cell>
        </row>
        <row r="50">
          <cell r="N50" t="b">
            <v>1</v>
          </cell>
        </row>
        <row r="54">
          <cell r="N54" t="b">
            <v>1</v>
          </cell>
        </row>
        <row r="60">
          <cell r="N60" t="b">
            <v>1</v>
          </cell>
        </row>
        <row r="65">
          <cell r="N65" t="b">
            <v>1</v>
          </cell>
        </row>
        <row r="73">
          <cell r="N73" t="b">
            <v>1</v>
          </cell>
        </row>
        <row r="79">
          <cell r="N79" t="b">
            <v>1</v>
          </cell>
        </row>
        <row r="84">
          <cell r="N84" t="b">
            <v>1</v>
          </cell>
        </row>
        <row r="89">
          <cell r="N89" t="b">
            <v>1</v>
          </cell>
        </row>
        <row r="92">
          <cell r="N92" t="b">
            <v>1</v>
          </cell>
        </row>
        <row r="98">
          <cell r="N98" t="b">
            <v>1</v>
          </cell>
        </row>
        <row r="104">
          <cell r="N104" t="b">
            <v>1</v>
          </cell>
        </row>
        <row r="107">
          <cell r="N107" t="b">
            <v>1</v>
          </cell>
        </row>
        <row r="111">
          <cell r="N111" t="b">
            <v>1</v>
          </cell>
        </row>
        <row r="114">
          <cell r="N114" t="b">
            <v>1</v>
          </cell>
        </row>
        <row r="125">
          <cell r="N125" t="b">
            <v>1</v>
          </cell>
        </row>
        <row r="130">
          <cell r="N130" t="b">
            <v>1</v>
          </cell>
        </row>
        <row r="135">
          <cell r="N135" t="b">
            <v>1</v>
          </cell>
        </row>
        <row r="139">
          <cell r="N139" t="b">
            <v>1</v>
          </cell>
        </row>
        <row r="142">
          <cell r="N142" t="b">
            <v>1</v>
          </cell>
        </row>
        <row r="145">
          <cell r="N145" t="b">
            <v>1</v>
          </cell>
        </row>
        <row r="150">
          <cell r="N150" t="b">
            <v>1</v>
          </cell>
        </row>
        <row r="154">
          <cell r="N154" t="b">
            <v>1</v>
          </cell>
        </row>
        <row r="162">
          <cell r="N162" t="b">
            <v>1</v>
          </cell>
        </row>
        <row r="165">
          <cell r="N165" t="b">
            <v>1</v>
          </cell>
        </row>
        <row r="170">
          <cell r="N170" t="b">
            <v>1</v>
          </cell>
        </row>
        <row r="175">
          <cell r="N175" t="b">
            <v>1</v>
          </cell>
        </row>
        <row r="180">
          <cell r="N180" t="b">
            <v>1</v>
          </cell>
        </row>
        <row r="185">
          <cell r="N185" t="b">
            <v>1</v>
          </cell>
        </row>
        <row r="190">
          <cell r="N190" t="b">
            <v>1</v>
          </cell>
        </row>
        <row r="197">
          <cell r="N197" t="b">
            <v>1</v>
          </cell>
        </row>
        <row r="206">
          <cell r="N206" t="b">
            <v>1</v>
          </cell>
        </row>
        <row r="210">
          <cell r="N210" t="b">
            <v>1</v>
          </cell>
        </row>
        <row r="213">
          <cell r="N213" t="b">
            <v>1</v>
          </cell>
        </row>
        <row r="218">
          <cell r="N218" t="b">
            <v>1</v>
          </cell>
        </row>
        <row r="224">
          <cell r="N224" t="b">
            <v>1</v>
          </cell>
        </row>
        <row r="229">
          <cell r="N229" t="b">
            <v>1</v>
          </cell>
        </row>
        <row r="233">
          <cell r="N233" t="b">
            <v>1</v>
          </cell>
        </row>
        <row r="240">
          <cell r="N240" t="b">
            <v>1</v>
          </cell>
        </row>
        <row r="242">
          <cell r="N242" t="b">
            <v>1</v>
          </cell>
        </row>
        <row r="244">
          <cell r="N244" t="b">
            <v>1</v>
          </cell>
        </row>
        <row r="246">
          <cell r="N246" t="b">
            <v>1</v>
          </cell>
        </row>
        <row r="248">
          <cell r="N248" t="b">
            <v>1</v>
          </cell>
        </row>
        <row r="258">
          <cell r="N258" t="b">
            <v>1</v>
          </cell>
        </row>
        <row r="263">
          <cell r="N263" t="b">
            <v>1</v>
          </cell>
        </row>
        <row r="270">
          <cell r="N270" t="b">
            <v>1</v>
          </cell>
        </row>
        <row r="273">
          <cell r="N273" t="b">
            <v>1</v>
          </cell>
        </row>
        <row r="277">
          <cell r="N277" t="b">
            <v>1</v>
          </cell>
        </row>
        <row r="282">
          <cell r="N282" t="b">
            <v>1</v>
          </cell>
        </row>
        <row r="287">
          <cell r="N287" t="b">
            <v>1</v>
          </cell>
        </row>
        <row r="290">
          <cell r="N290" t="b">
            <v>1</v>
          </cell>
        </row>
        <row r="296">
          <cell r="N296" t="b">
            <v>1</v>
          </cell>
        </row>
        <row r="301">
          <cell r="N301" t="b">
            <v>1</v>
          </cell>
        </row>
        <row r="305">
          <cell r="N305" t="b">
            <v>1</v>
          </cell>
        </row>
        <row r="308">
          <cell r="N308" t="b">
            <v>1</v>
          </cell>
        </row>
        <row r="312">
          <cell r="N312" t="b">
            <v>1</v>
          </cell>
        </row>
        <row r="315">
          <cell r="N315" t="b">
            <v>1</v>
          </cell>
        </row>
        <row r="317">
          <cell r="N317" t="b">
            <v>1</v>
          </cell>
        </row>
        <row r="320">
          <cell r="N320" t="b">
            <v>1</v>
          </cell>
        </row>
        <row r="326">
          <cell r="N326" t="b">
            <v>1</v>
          </cell>
        </row>
        <row r="328">
          <cell r="N328" t="b">
            <v>1</v>
          </cell>
        </row>
        <row r="338">
          <cell r="N338" t="b">
            <v>0</v>
          </cell>
        </row>
        <row r="341">
          <cell r="N341" t="b">
            <v>0</v>
          </cell>
        </row>
        <row r="345">
          <cell r="N345" t="b">
            <v>0</v>
          </cell>
        </row>
        <row r="350">
          <cell r="N350" t="b">
            <v>0</v>
          </cell>
        </row>
        <row r="357">
          <cell r="N357" t="b">
            <v>0</v>
          </cell>
        </row>
        <row r="361">
          <cell r="N361" t="b">
            <v>0</v>
          </cell>
        </row>
        <row r="366">
          <cell r="N366" t="b">
            <v>0</v>
          </cell>
        </row>
        <row r="370">
          <cell r="N370" t="b">
            <v>0</v>
          </cell>
        </row>
        <row r="374">
          <cell r="N374" t="b">
            <v>0</v>
          </cell>
        </row>
        <row r="378">
          <cell r="N378" t="b">
            <v>0</v>
          </cell>
        </row>
        <row r="385">
          <cell r="N385" t="b">
            <v>0</v>
          </cell>
        </row>
        <row r="388">
          <cell r="N388" t="b">
            <v>0</v>
          </cell>
        </row>
        <row r="394">
          <cell r="N394" t="b">
            <v>0</v>
          </cell>
        </row>
        <row r="398">
          <cell r="N398" t="b">
            <v>0</v>
          </cell>
        </row>
        <row r="402">
          <cell r="N402" t="b">
            <v>0</v>
          </cell>
        </row>
        <row r="410">
          <cell r="N410" t="b">
            <v>1</v>
          </cell>
        </row>
        <row r="423">
          <cell r="N423" t="b">
            <v>1</v>
          </cell>
        </row>
        <row r="431">
          <cell r="N431" t="b">
            <v>1</v>
          </cell>
        </row>
        <row r="437">
          <cell r="N437" t="b">
            <v>1</v>
          </cell>
        </row>
        <row r="448">
          <cell r="N448" t="b">
            <v>1</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V68"/>
  <sheetViews>
    <sheetView showGridLines="0" showRowColHeaders="0" zoomScaleNormal="100" zoomScaleSheetLayoutView="100" workbookViewId="0">
      <selection activeCell="B12" sqref="B12:I12"/>
    </sheetView>
  </sheetViews>
  <sheetFormatPr defaultRowHeight="12.75" customHeight="1" zeroHeight="1" x14ac:dyDescent="0.25"/>
  <cols>
    <col min="1" max="1" width="2" style="108" bestFit="1" customWidth="1"/>
    <col min="2" max="3" width="9.140625" style="108"/>
    <col min="4" max="4" width="19.28515625" style="108" customWidth="1"/>
    <col min="5" max="5" width="4" style="108" bestFit="1" customWidth="1"/>
    <col min="6" max="6" width="11.42578125" style="108" customWidth="1"/>
    <col min="7" max="7" width="4" style="108" bestFit="1" customWidth="1"/>
    <col min="8" max="8" width="10.28515625" style="108" bestFit="1" customWidth="1"/>
    <col min="9" max="9" width="9.140625" style="108"/>
    <col min="10" max="10" width="3" style="108" bestFit="1" customWidth="1"/>
    <col min="11" max="11" width="10.7109375" style="108" customWidth="1"/>
    <col min="12" max="12" width="10.42578125" style="108" customWidth="1"/>
    <col min="13" max="13" width="15" style="108" customWidth="1"/>
    <col min="14" max="14" width="2" style="108" bestFit="1" customWidth="1"/>
    <col min="15" max="256" width="0" hidden="1" customWidth="1"/>
    <col min="257" max="257" width="2" style="108" hidden="1" customWidth="1"/>
    <col min="258" max="259" width="0" style="108" hidden="1" customWidth="1"/>
    <col min="260" max="260" width="19.28515625" style="108" hidden="1" customWidth="1"/>
    <col min="261" max="261" width="4" style="108" hidden="1" customWidth="1"/>
    <col min="262" max="262" width="11.42578125" style="108" hidden="1" customWidth="1"/>
    <col min="263" max="263" width="4" style="108" hidden="1" customWidth="1"/>
    <col min="264" max="264" width="10.28515625" style="108" hidden="1" customWidth="1"/>
    <col min="265" max="265" width="0" style="108" hidden="1" customWidth="1"/>
    <col min="266" max="266" width="3" style="108" hidden="1" customWidth="1"/>
    <col min="267" max="267" width="10.7109375" style="108" hidden="1" customWidth="1"/>
    <col min="268" max="268" width="10.42578125" style="108" hidden="1" customWidth="1"/>
    <col min="269" max="269" width="15" style="108" hidden="1" customWidth="1"/>
    <col min="270" max="270" width="2" style="108" hidden="1" customWidth="1"/>
    <col min="271" max="512" width="0" style="108" hidden="1" customWidth="1"/>
    <col min="513" max="513" width="2" style="108" hidden="1" customWidth="1"/>
    <col min="514" max="515" width="0" style="108" hidden="1" customWidth="1"/>
    <col min="516" max="516" width="19.28515625" style="108" hidden="1" customWidth="1"/>
    <col min="517" max="517" width="4" style="108" hidden="1" customWidth="1"/>
    <col min="518" max="518" width="11.42578125" style="108" hidden="1" customWidth="1"/>
    <col min="519" max="519" width="4" style="108" hidden="1" customWidth="1"/>
    <col min="520" max="520" width="10.28515625" style="108" hidden="1" customWidth="1"/>
    <col min="521" max="521" width="0" style="108" hidden="1" customWidth="1"/>
    <col min="522" max="522" width="3" style="108" hidden="1" customWidth="1"/>
    <col min="523" max="523" width="10.7109375" style="108" hidden="1" customWidth="1"/>
    <col min="524" max="524" width="10.42578125" style="108" hidden="1" customWidth="1"/>
    <col min="525" max="525" width="15" style="108" hidden="1" customWidth="1"/>
    <col min="526" max="526" width="2" style="108" hidden="1" customWidth="1"/>
    <col min="527" max="768" width="0" style="108" hidden="1" customWidth="1"/>
    <col min="769" max="769" width="2" style="108" hidden="1" customWidth="1"/>
    <col min="770" max="771" width="0" style="108" hidden="1" customWidth="1"/>
    <col min="772" max="772" width="19.28515625" style="108" hidden="1" customWidth="1"/>
    <col min="773" max="773" width="4" style="108" hidden="1" customWidth="1"/>
    <col min="774" max="774" width="11.42578125" style="108" hidden="1" customWidth="1"/>
    <col min="775" max="775" width="4" style="108" hidden="1" customWidth="1"/>
    <col min="776" max="776" width="10.28515625" style="108" hidden="1" customWidth="1"/>
    <col min="777" max="777" width="0" style="108" hidden="1" customWidth="1"/>
    <col min="778" max="778" width="3" style="108" hidden="1" customWidth="1"/>
    <col min="779" max="779" width="10.7109375" style="108" hidden="1" customWidth="1"/>
    <col min="780" max="780" width="10.42578125" style="108" hidden="1" customWidth="1"/>
    <col min="781" max="781" width="15" style="108" hidden="1" customWidth="1"/>
    <col min="782" max="782" width="2" style="108" hidden="1" customWidth="1"/>
    <col min="783" max="1024" width="0" style="108" hidden="1" customWidth="1"/>
    <col min="1025" max="1025" width="2" style="108" hidden="1" customWidth="1"/>
    <col min="1026" max="1027" width="0" style="108" hidden="1" customWidth="1"/>
    <col min="1028" max="1028" width="19.28515625" style="108" hidden="1" customWidth="1"/>
    <col min="1029" max="1029" width="4" style="108" hidden="1" customWidth="1"/>
    <col min="1030" max="1030" width="11.42578125" style="108" hidden="1" customWidth="1"/>
    <col min="1031" max="1031" width="4" style="108" hidden="1" customWidth="1"/>
    <col min="1032" max="1032" width="10.28515625" style="108" hidden="1" customWidth="1"/>
    <col min="1033" max="1033" width="0" style="108" hidden="1" customWidth="1"/>
    <col min="1034" max="1034" width="3" style="108" hidden="1" customWidth="1"/>
    <col min="1035" max="1035" width="10.7109375" style="108" hidden="1" customWidth="1"/>
    <col min="1036" max="1036" width="10.42578125" style="108" hidden="1" customWidth="1"/>
    <col min="1037" max="1037" width="15" style="108" hidden="1" customWidth="1"/>
    <col min="1038" max="1038" width="2" style="108" hidden="1" customWidth="1"/>
    <col min="1039" max="1280" width="0" style="108" hidden="1" customWidth="1"/>
    <col min="1281" max="1281" width="2" style="108" hidden="1" customWidth="1"/>
    <col min="1282" max="1283" width="0" style="108" hidden="1" customWidth="1"/>
    <col min="1284" max="1284" width="19.28515625" style="108" hidden="1" customWidth="1"/>
    <col min="1285" max="1285" width="4" style="108" hidden="1" customWidth="1"/>
    <col min="1286" max="1286" width="11.42578125" style="108" hidden="1" customWidth="1"/>
    <col min="1287" max="1287" width="4" style="108" hidden="1" customWidth="1"/>
    <col min="1288" max="1288" width="10.28515625" style="108" hidden="1" customWidth="1"/>
    <col min="1289" max="1289" width="0" style="108" hidden="1" customWidth="1"/>
    <col min="1290" max="1290" width="3" style="108" hidden="1" customWidth="1"/>
    <col min="1291" max="1291" width="10.7109375" style="108" hidden="1" customWidth="1"/>
    <col min="1292" max="1292" width="10.42578125" style="108" hidden="1" customWidth="1"/>
    <col min="1293" max="1293" width="15" style="108" hidden="1" customWidth="1"/>
    <col min="1294" max="1294" width="2" style="108" hidden="1" customWidth="1"/>
    <col min="1295" max="1536" width="0" style="108" hidden="1" customWidth="1"/>
    <col min="1537" max="1537" width="2" style="108" hidden="1" customWidth="1"/>
    <col min="1538" max="1539" width="0" style="108" hidden="1" customWidth="1"/>
    <col min="1540" max="1540" width="19.28515625" style="108" hidden="1" customWidth="1"/>
    <col min="1541" max="1541" width="4" style="108" hidden="1" customWidth="1"/>
    <col min="1542" max="1542" width="11.42578125" style="108" hidden="1" customWidth="1"/>
    <col min="1543" max="1543" width="4" style="108" hidden="1" customWidth="1"/>
    <col min="1544" max="1544" width="10.28515625" style="108" hidden="1" customWidth="1"/>
    <col min="1545" max="1545" width="0" style="108" hidden="1" customWidth="1"/>
    <col min="1546" max="1546" width="3" style="108" hidden="1" customWidth="1"/>
    <col min="1547" max="1547" width="10.7109375" style="108" hidden="1" customWidth="1"/>
    <col min="1548" max="1548" width="10.42578125" style="108" hidden="1" customWidth="1"/>
    <col min="1549" max="1549" width="15" style="108" hidden="1" customWidth="1"/>
    <col min="1550" max="1550" width="2" style="108" hidden="1" customWidth="1"/>
    <col min="1551" max="1792" width="0" style="108" hidden="1" customWidth="1"/>
    <col min="1793" max="1793" width="2" style="108" hidden="1" customWidth="1"/>
    <col min="1794" max="1795" width="0" style="108" hidden="1" customWidth="1"/>
    <col min="1796" max="1796" width="19.28515625" style="108" hidden="1" customWidth="1"/>
    <col min="1797" max="1797" width="4" style="108" hidden="1" customWidth="1"/>
    <col min="1798" max="1798" width="11.42578125" style="108" hidden="1" customWidth="1"/>
    <col min="1799" max="1799" width="4" style="108" hidden="1" customWidth="1"/>
    <col min="1800" max="1800" width="10.28515625" style="108" hidden="1" customWidth="1"/>
    <col min="1801" max="1801" width="0" style="108" hidden="1" customWidth="1"/>
    <col min="1802" max="1802" width="3" style="108" hidden="1" customWidth="1"/>
    <col min="1803" max="1803" width="10.7109375" style="108" hidden="1" customWidth="1"/>
    <col min="1804" max="1804" width="10.42578125" style="108" hidden="1" customWidth="1"/>
    <col min="1805" max="1805" width="15" style="108" hidden="1" customWidth="1"/>
    <col min="1806" max="1806" width="2" style="108" hidden="1" customWidth="1"/>
    <col min="1807" max="2048" width="0" style="108" hidden="1" customWidth="1"/>
    <col min="2049" max="2049" width="2" style="108" hidden="1" customWidth="1"/>
    <col min="2050" max="2051" width="0" style="108" hidden="1" customWidth="1"/>
    <col min="2052" max="2052" width="19.28515625" style="108" hidden="1" customWidth="1"/>
    <col min="2053" max="2053" width="4" style="108" hidden="1" customWidth="1"/>
    <col min="2054" max="2054" width="11.42578125" style="108" hidden="1" customWidth="1"/>
    <col min="2055" max="2055" width="4" style="108" hidden="1" customWidth="1"/>
    <col min="2056" max="2056" width="10.28515625" style="108" hidden="1" customWidth="1"/>
    <col min="2057" max="2057" width="0" style="108" hidden="1" customWidth="1"/>
    <col min="2058" max="2058" width="3" style="108" hidden="1" customWidth="1"/>
    <col min="2059" max="2059" width="10.7109375" style="108" hidden="1" customWidth="1"/>
    <col min="2060" max="2060" width="10.42578125" style="108" hidden="1" customWidth="1"/>
    <col min="2061" max="2061" width="15" style="108" hidden="1" customWidth="1"/>
    <col min="2062" max="2062" width="2" style="108" hidden="1" customWidth="1"/>
    <col min="2063" max="2304" width="0" style="108" hidden="1" customWidth="1"/>
    <col min="2305" max="2305" width="2" style="108" hidden="1" customWidth="1"/>
    <col min="2306" max="2307" width="0" style="108" hidden="1" customWidth="1"/>
    <col min="2308" max="2308" width="19.28515625" style="108" hidden="1" customWidth="1"/>
    <col min="2309" max="2309" width="4" style="108" hidden="1" customWidth="1"/>
    <col min="2310" max="2310" width="11.42578125" style="108" hidden="1" customWidth="1"/>
    <col min="2311" max="2311" width="4" style="108" hidden="1" customWidth="1"/>
    <col min="2312" max="2312" width="10.28515625" style="108" hidden="1" customWidth="1"/>
    <col min="2313" max="2313" width="0" style="108" hidden="1" customWidth="1"/>
    <col min="2314" max="2314" width="3" style="108" hidden="1" customWidth="1"/>
    <col min="2315" max="2315" width="10.7109375" style="108" hidden="1" customWidth="1"/>
    <col min="2316" max="2316" width="10.42578125" style="108" hidden="1" customWidth="1"/>
    <col min="2317" max="2317" width="15" style="108" hidden="1" customWidth="1"/>
    <col min="2318" max="2318" width="2" style="108" hidden="1" customWidth="1"/>
    <col min="2319" max="2560" width="0" style="108" hidden="1" customWidth="1"/>
    <col min="2561" max="2561" width="2" style="108" hidden="1" customWidth="1"/>
    <col min="2562" max="2563" width="0" style="108" hidden="1" customWidth="1"/>
    <col min="2564" max="2564" width="19.28515625" style="108" hidden="1" customWidth="1"/>
    <col min="2565" max="2565" width="4" style="108" hidden="1" customWidth="1"/>
    <col min="2566" max="2566" width="11.42578125" style="108" hidden="1" customWidth="1"/>
    <col min="2567" max="2567" width="4" style="108" hidden="1" customWidth="1"/>
    <col min="2568" max="2568" width="10.28515625" style="108" hidden="1" customWidth="1"/>
    <col min="2569" max="2569" width="0" style="108" hidden="1" customWidth="1"/>
    <col min="2570" max="2570" width="3" style="108" hidden="1" customWidth="1"/>
    <col min="2571" max="2571" width="10.7109375" style="108" hidden="1" customWidth="1"/>
    <col min="2572" max="2572" width="10.42578125" style="108" hidden="1" customWidth="1"/>
    <col min="2573" max="2573" width="15" style="108" hidden="1" customWidth="1"/>
    <col min="2574" max="2574" width="2" style="108" hidden="1" customWidth="1"/>
    <col min="2575" max="2816" width="0" style="108" hidden="1" customWidth="1"/>
    <col min="2817" max="2817" width="2" style="108" hidden="1" customWidth="1"/>
    <col min="2818" max="2819" width="0" style="108" hidden="1" customWidth="1"/>
    <col min="2820" max="2820" width="19.28515625" style="108" hidden="1" customWidth="1"/>
    <col min="2821" max="2821" width="4" style="108" hidden="1" customWidth="1"/>
    <col min="2822" max="2822" width="11.42578125" style="108" hidden="1" customWidth="1"/>
    <col min="2823" max="2823" width="4" style="108" hidden="1" customWidth="1"/>
    <col min="2824" max="2824" width="10.28515625" style="108" hidden="1" customWidth="1"/>
    <col min="2825" max="2825" width="0" style="108" hidden="1" customWidth="1"/>
    <col min="2826" max="2826" width="3" style="108" hidden="1" customWidth="1"/>
    <col min="2827" max="2827" width="10.7109375" style="108" hidden="1" customWidth="1"/>
    <col min="2828" max="2828" width="10.42578125" style="108" hidden="1" customWidth="1"/>
    <col min="2829" max="2829" width="15" style="108" hidden="1" customWidth="1"/>
    <col min="2830" max="2830" width="2" style="108" hidden="1" customWidth="1"/>
    <col min="2831" max="3072" width="0" style="108" hidden="1" customWidth="1"/>
    <col min="3073" max="3073" width="2" style="108" hidden="1" customWidth="1"/>
    <col min="3074" max="3075" width="0" style="108" hidden="1" customWidth="1"/>
    <col min="3076" max="3076" width="19.28515625" style="108" hidden="1" customWidth="1"/>
    <col min="3077" max="3077" width="4" style="108" hidden="1" customWidth="1"/>
    <col min="3078" max="3078" width="11.42578125" style="108" hidden="1" customWidth="1"/>
    <col min="3079" max="3079" width="4" style="108" hidden="1" customWidth="1"/>
    <col min="3080" max="3080" width="10.28515625" style="108" hidden="1" customWidth="1"/>
    <col min="3081" max="3081" width="0" style="108" hidden="1" customWidth="1"/>
    <col min="3082" max="3082" width="3" style="108" hidden="1" customWidth="1"/>
    <col min="3083" max="3083" width="10.7109375" style="108" hidden="1" customWidth="1"/>
    <col min="3084" max="3084" width="10.42578125" style="108" hidden="1" customWidth="1"/>
    <col min="3085" max="3085" width="15" style="108" hidden="1" customWidth="1"/>
    <col min="3086" max="3086" width="2" style="108" hidden="1" customWidth="1"/>
    <col min="3087" max="3328" width="0" style="108" hidden="1" customWidth="1"/>
    <col min="3329" max="3329" width="2" style="108" hidden="1" customWidth="1"/>
    <col min="3330" max="3331" width="0" style="108" hidden="1" customWidth="1"/>
    <col min="3332" max="3332" width="19.28515625" style="108" hidden="1" customWidth="1"/>
    <col min="3333" max="3333" width="4" style="108" hidden="1" customWidth="1"/>
    <col min="3334" max="3334" width="11.42578125" style="108" hidden="1" customWidth="1"/>
    <col min="3335" max="3335" width="4" style="108" hidden="1" customWidth="1"/>
    <col min="3336" max="3336" width="10.28515625" style="108" hidden="1" customWidth="1"/>
    <col min="3337" max="3337" width="0" style="108" hidden="1" customWidth="1"/>
    <col min="3338" max="3338" width="3" style="108" hidden="1" customWidth="1"/>
    <col min="3339" max="3339" width="10.7109375" style="108" hidden="1" customWidth="1"/>
    <col min="3340" max="3340" width="10.42578125" style="108" hidden="1" customWidth="1"/>
    <col min="3341" max="3341" width="15" style="108" hidden="1" customWidth="1"/>
    <col min="3342" max="3342" width="2" style="108" hidden="1" customWidth="1"/>
    <col min="3343" max="3584" width="0" style="108" hidden="1" customWidth="1"/>
    <col min="3585" max="3585" width="2" style="108" hidden="1" customWidth="1"/>
    <col min="3586" max="3587" width="0" style="108" hidden="1" customWidth="1"/>
    <col min="3588" max="3588" width="19.28515625" style="108" hidden="1" customWidth="1"/>
    <col min="3589" max="3589" width="4" style="108" hidden="1" customWidth="1"/>
    <col min="3590" max="3590" width="11.42578125" style="108" hidden="1" customWidth="1"/>
    <col min="3591" max="3591" width="4" style="108" hidden="1" customWidth="1"/>
    <col min="3592" max="3592" width="10.28515625" style="108" hidden="1" customWidth="1"/>
    <col min="3593" max="3593" width="0" style="108" hidden="1" customWidth="1"/>
    <col min="3594" max="3594" width="3" style="108" hidden="1" customWidth="1"/>
    <col min="3595" max="3595" width="10.7109375" style="108" hidden="1" customWidth="1"/>
    <col min="3596" max="3596" width="10.42578125" style="108" hidden="1" customWidth="1"/>
    <col min="3597" max="3597" width="15" style="108" hidden="1" customWidth="1"/>
    <col min="3598" max="3598" width="2" style="108" hidden="1" customWidth="1"/>
    <col min="3599" max="3840" width="0" style="108" hidden="1" customWidth="1"/>
    <col min="3841" max="3841" width="2" style="108" hidden="1" customWidth="1"/>
    <col min="3842" max="3843" width="0" style="108" hidden="1" customWidth="1"/>
    <col min="3844" max="3844" width="19.28515625" style="108" hidden="1" customWidth="1"/>
    <col min="3845" max="3845" width="4" style="108" hidden="1" customWidth="1"/>
    <col min="3846" max="3846" width="11.42578125" style="108" hidden="1" customWidth="1"/>
    <col min="3847" max="3847" width="4" style="108" hidden="1" customWidth="1"/>
    <col min="3848" max="3848" width="10.28515625" style="108" hidden="1" customWidth="1"/>
    <col min="3849" max="3849" width="0" style="108" hidden="1" customWidth="1"/>
    <col min="3850" max="3850" width="3" style="108" hidden="1" customWidth="1"/>
    <col min="3851" max="3851" width="10.7109375" style="108" hidden="1" customWidth="1"/>
    <col min="3852" max="3852" width="10.42578125" style="108" hidden="1" customWidth="1"/>
    <col min="3853" max="3853" width="15" style="108" hidden="1" customWidth="1"/>
    <col min="3854" max="3854" width="2" style="108" hidden="1" customWidth="1"/>
    <col min="3855" max="4096" width="0" style="108" hidden="1" customWidth="1"/>
    <col min="4097" max="4097" width="2" style="108" hidden="1" customWidth="1"/>
    <col min="4098" max="4099" width="0" style="108" hidden="1" customWidth="1"/>
    <col min="4100" max="4100" width="19.28515625" style="108" hidden="1" customWidth="1"/>
    <col min="4101" max="4101" width="4" style="108" hidden="1" customWidth="1"/>
    <col min="4102" max="4102" width="11.42578125" style="108" hidden="1" customWidth="1"/>
    <col min="4103" max="4103" width="4" style="108" hidden="1" customWidth="1"/>
    <col min="4104" max="4104" width="10.28515625" style="108" hidden="1" customWidth="1"/>
    <col min="4105" max="4105" width="0" style="108" hidden="1" customWidth="1"/>
    <col min="4106" max="4106" width="3" style="108" hidden="1" customWidth="1"/>
    <col min="4107" max="4107" width="10.7109375" style="108" hidden="1" customWidth="1"/>
    <col min="4108" max="4108" width="10.42578125" style="108" hidden="1" customWidth="1"/>
    <col min="4109" max="4109" width="15" style="108" hidden="1" customWidth="1"/>
    <col min="4110" max="4110" width="2" style="108" hidden="1" customWidth="1"/>
    <col min="4111" max="4352" width="0" style="108" hidden="1" customWidth="1"/>
    <col min="4353" max="4353" width="2" style="108" hidden="1" customWidth="1"/>
    <col min="4354" max="4355" width="0" style="108" hidden="1" customWidth="1"/>
    <col min="4356" max="4356" width="19.28515625" style="108" hidden="1" customWidth="1"/>
    <col min="4357" max="4357" width="4" style="108" hidden="1" customWidth="1"/>
    <col min="4358" max="4358" width="11.42578125" style="108" hidden="1" customWidth="1"/>
    <col min="4359" max="4359" width="4" style="108" hidden="1" customWidth="1"/>
    <col min="4360" max="4360" width="10.28515625" style="108" hidden="1" customWidth="1"/>
    <col min="4361" max="4361" width="0" style="108" hidden="1" customWidth="1"/>
    <col min="4362" max="4362" width="3" style="108" hidden="1" customWidth="1"/>
    <col min="4363" max="4363" width="10.7109375" style="108" hidden="1" customWidth="1"/>
    <col min="4364" max="4364" width="10.42578125" style="108" hidden="1" customWidth="1"/>
    <col min="4365" max="4365" width="15" style="108" hidden="1" customWidth="1"/>
    <col min="4366" max="4366" width="2" style="108" hidden="1" customWidth="1"/>
    <col min="4367" max="4608" width="0" style="108" hidden="1" customWidth="1"/>
    <col min="4609" max="4609" width="2" style="108" hidden="1" customWidth="1"/>
    <col min="4610" max="4611" width="0" style="108" hidden="1" customWidth="1"/>
    <col min="4612" max="4612" width="19.28515625" style="108" hidden="1" customWidth="1"/>
    <col min="4613" max="4613" width="4" style="108" hidden="1" customWidth="1"/>
    <col min="4614" max="4614" width="11.42578125" style="108" hidden="1" customWidth="1"/>
    <col min="4615" max="4615" width="4" style="108" hidden="1" customWidth="1"/>
    <col min="4616" max="4616" width="10.28515625" style="108" hidden="1" customWidth="1"/>
    <col min="4617" max="4617" width="0" style="108" hidden="1" customWidth="1"/>
    <col min="4618" max="4618" width="3" style="108" hidden="1" customWidth="1"/>
    <col min="4619" max="4619" width="10.7109375" style="108" hidden="1" customWidth="1"/>
    <col min="4620" max="4620" width="10.42578125" style="108" hidden="1" customWidth="1"/>
    <col min="4621" max="4621" width="15" style="108" hidden="1" customWidth="1"/>
    <col min="4622" max="4622" width="2" style="108" hidden="1" customWidth="1"/>
    <col min="4623" max="4864" width="0" style="108" hidden="1" customWidth="1"/>
    <col min="4865" max="4865" width="2" style="108" hidden="1" customWidth="1"/>
    <col min="4866" max="4867" width="0" style="108" hidden="1" customWidth="1"/>
    <col min="4868" max="4868" width="19.28515625" style="108" hidden="1" customWidth="1"/>
    <col min="4869" max="4869" width="4" style="108" hidden="1" customWidth="1"/>
    <col min="4870" max="4870" width="11.42578125" style="108" hidden="1" customWidth="1"/>
    <col min="4871" max="4871" width="4" style="108" hidden="1" customWidth="1"/>
    <col min="4872" max="4872" width="10.28515625" style="108" hidden="1" customWidth="1"/>
    <col min="4873" max="4873" width="0" style="108" hidden="1" customWidth="1"/>
    <col min="4874" max="4874" width="3" style="108" hidden="1" customWidth="1"/>
    <col min="4875" max="4875" width="10.7109375" style="108" hidden="1" customWidth="1"/>
    <col min="4876" max="4876" width="10.42578125" style="108" hidden="1" customWidth="1"/>
    <col min="4877" max="4877" width="15" style="108" hidden="1" customWidth="1"/>
    <col min="4878" max="4878" width="2" style="108" hidden="1" customWidth="1"/>
    <col min="4879" max="5120" width="0" style="108" hidden="1" customWidth="1"/>
    <col min="5121" max="5121" width="2" style="108" hidden="1" customWidth="1"/>
    <col min="5122" max="5123" width="0" style="108" hidden="1" customWidth="1"/>
    <col min="5124" max="5124" width="19.28515625" style="108" hidden="1" customWidth="1"/>
    <col min="5125" max="5125" width="4" style="108" hidden="1" customWidth="1"/>
    <col min="5126" max="5126" width="11.42578125" style="108" hidden="1" customWidth="1"/>
    <col min="5127" max="5127" width="4" style="108" hidden="1" customWidth="1"/>
    <col min="5128" max="5128" width="10.28515625" style="108" hidden="1" customWidth="1"/>
    <col min="5129" max="5129" width="0" style="108" hidden="1" customWidth="1"/>
    <col min="5130" max="5130" width="3" style="108" hidden="1" customWidth="1"/>
    <col min="5131" max="5131" width="10.7109375" style="108" hidden="1" customWidth="1"/>
    <col min="5132" max="5132" width="10.42578125" style="108" hidden="1" customWidth="1"/>
    <col min="5133" max="5133" width="15" style="108" hidden="1" customWidth="1"/>
    <col min="5134" max="5134" width="2" style="108" hidden="1" customWidth="1"/>
    <col min="5135" max="5376" width="0" style="108" hidden="1" customWidth="1"/>
    <col min="5377" max="5377" width="2" style="108" hidden="1" customWidth="1"/>
    <col min="5378" max="5379" width="0" style="108" hidden="1" customWidth="1"/>
    <col min="5380" max="5380" width="19.28515625" style="108" hidden="1" customWidth="1"/>
    <col min="5381" max="5381" width="4" style="108" hidden="1" customWidth="1"/>
    <col min="5382" max="5382" width="11.42578125" style="108" hidden="1" customWidth="1"/>
    <col min="5383" max="5383" width="4" style="108" hidden="1" customWidth="1"/>
    <col min="5384" max="5384" width="10.28515625" style="108" hidden="1" customWidth="1"/>
    <col min="5385" max="5385" width="0" style="108" hidden="1" customWidth="1"/>
    <col min="5386" max="5386" width="3" style="108" hidden="1" customWidth="1"/>
    <col min="5387" max="5387" width="10.7109375" style="108" hidden="1" customWidth="1"/>
    <col min="5388" max="5388" width="10.42578125" style="108" hidden="1" customWidth="1"/>
    <col min="5389" max="5389" width="15" style="108" hidden="1" customWidth="1"/>
    <col min="5390" max="5390" width="2" style="108" hidden="1" customWidth="1"/>
    <col min="5391" max="5632" width="0" style="108" hidden="1" customWidth="1"/>
    <col min="5633" max="5633" width="2" style="108" hidden="1" customWidth="1"/>
    <col min="5634" max="5635" width="0" style="108" hidden="1" customWidth="1"/>
    <col min="5636" max="5636" width="19.28515625" style="108" hidden="1" customWidth="1"/>
    <col min="5637" max="5637" width="4" style="108" hidden="1" customWidth="1"/>
    <col min="5638" max="5638" width="11.42578125" style="108" hidden="1" customWidth="1"/>
    <col min="5639" max="5639" width="4" style="108" hidden="1" customWidth="1"/>
    <col min="5640" max="5640" width="10.28515625" style="108" hidden="1" customWidth="1"/>
    <col min="5641" max="5641" width="0" style="108" hidden="1" customWidth="1"/>
    <col min="5642" max="5642" width="3" style="108" hidden="1" customWidth="1"/>
    <col min="5643" max="5643" width="10.7109375" style="108" hidden="1" customWidth="1"/>
    <col min="5644" max="5644" width="10.42578125" style="108" hidden="1" customWidth="1"/>
    <col min="5645" max="5645" width="15" style="108" hidden="1" customWidth="1"/>
    <col min="5646" max="5646" width="2" style="108" hidden="1" customWidth="1"/>
    <col min="5647" max="5888" width="0" style="108" hidden="1" customWidth="1"/>
    <col min="5889" max="5889" width="2" style="108" hidden="1" customWidth="1"/>
    <col min="5890" max="5891" width="0" style="108" hidden="1" customWidth="1"/>
    <col min="5892" max="5892" width="19.28515625" style="108" hidden="1" customWidth="1"/>
    <col min="5893" max="5893" width="4" style="108" hidden="1" customWidth="1"/>
    <col min="5894" max="5894" width="11.42578125" style="108" hidden="1" customWidth="1"/>
    <col min="5895" max="5895" width="4" style="108" hidden="1" customWidth="1"/>
    <col min="5896" max="5896" width="10.28515625" style="108" hidden="1" customWidth="1"/>
    <col min="5897" max="5897" width="0" style="108" hidden="1" customWidth="1"/>
    <col min="5898" max="5898" width="3" style="108" hidden="1" customWidth="1"/>
    <col min="5899" max="5899" width="10.7109375" style="108" hidden="1" customWidth="1"/>
    <col min="5900" max="5900" width="10.42578125" style="108" hidden="1" customWidth="1"/>
    <col min="5901" max="5901" width="15" style="108" hidden="1" customWidth="1"/>
    <col min="5902" max="5902" width="2" style="108" hidden="1" customWidth="1"/>
    <col min="5903" max="6144" width="0" style="108" hidden="1" customWidth="1"/>
    <col min="6145" max="6145" width="2" style="108" hidden="1" customWidth="1"/>
    <col min="6146" max="6147" width="0" style="108" hidden="1" customWidth="1"/>
    <col min="6148" max="6148" width="19.28515625" style="108" hidden="1" customWidth="1"/>
    <col min="6149" max="6149" width="4" style="108" hidden="1" customWidth="1"/>
    <col min="6150" max="6150" width="11.42578125" style="108" hidden="1" customWidth="1"/>
    <col min="6151" max="6151" width="4" style="108" hidden="1" customWidth="1"/>
    <col min="6152" max="6152" width="10.28515625" style="108" hidden="1" customWidth="1"/>
    <col min="6153" max="6153" width="0" style="108" hidden="1" customWidth="1"/>
    <col min="6154" max="6154" width="3" style="108" hidden="1" customWidth="1"/>
    <col min="6155" max="6155" width="10.7109375" style="108" hidden="1" customWidth="1"/>
    <col min="6156" max="6156" width="10.42578125" style="108" hidden="1" customWidth="1"/>
    <col min="6157" max="6157" width="15" style="108" hidden="1" customWidth="1"/>
    <col min="6158" max="6158" width="2" style="108" hidden="1" customWidth="1"/>
    <col min="6159" max="6400" width="0" style="108" hidden="1" customWidth="1"/>
    <col min="6401" max="6401" width="2" style="108" hidden="1" customWidth="1"/>
    <col min="6402" max="6403" width="0" style="108" hidden="1" customWidth="1"/>
    <col min="6404" max="6404" width="19.28515625" style="108" hidden="1" customWidth="1"/>
    <col min="6405" max="6405" width="4" style="108" hidden="1" customWidth="1"/>
    <col min="6406" max="6406" width="11.42578125" style="108" hidden="1" customWidth="1"/>
    <col min="6407" max="6407" width="4" style="108" hidden="1" customWidth="1"/>
    <col min="6408" max="6408" width="10.28515625" style="108" hidden="1" customWidth="1"/>
    <col min="6409" max="6409" width="0" style="108" hidden="1" customWidth="1"/>
    <col min="6410" max="6410" width="3" style="108" hidden="1" customWidth="1"/>
    <col min="6411" max="6411" width="10.7109375" style="108" hidden="1" customWidth="1"/>
    <col min="6412" max="6412" width="10.42578125" style="108" hidden="1" customWidth="1"/>
    <col min="6413" max="6413" width="15" style="108" hidden="1" customWidth="1"/>
    <col min="6414" max="6414" width="2" style="108" hidden="1" customWidth="1"/>
    <col min="6415" max="6656" width="0" style="108" hidden="1" customWidth="1"/>
    <col min="6657" max="6657" width="2" style="108" hidden="1" customWidth="1"/>
    <col min="6658" max="6659" width="0" style="108" hidden="1" customWidth="1"/>
    <col min="6660" max="6660" width="19.28515625" style="108" hidden="1" customWidth="1"/>
    <col min="6661" max="6661" width="4" style="108" hidden="1" customWidth="1"/>
    <col min="6662" max="6662" width="11.42578125" style="108" hidden="1" customWidth="1"/>
    <col min="6663" max="6663" width="4" style="108" hidden="1" customWidth="1"/>
    <col min="6664" max="6664" width="10.28515625" style="108" hidden="1" customWidth="1"/>
    <col min="6665" max="6665" width="0" style="108" hidden="1" customWidth="1"/>
    <col min="6666" max="6666" width="3" style="108" hidden="1" customWidth="1"/>
    <col min="6667" max="6667" width="10.7109375" style="108" hidden="1" customWidth="1"/>
    <col min="6668" max="6668" width="10.42578125" style="108" hidden="1" customWidth="1"/>
    <col min="6669" max="6669" width="15" style="108" hidden="1" customWidth="1"/>
    <col min="6670" max="6670" width="2" style="108" hidden="1" customWidth="1"/>
    <col min="6671" max="6912" width="0" style="108" hidden="1" customWidth="1"/>
    <col min="6913" max="6913" width="2" style="108" hidden="1" customWidth="1"/>
    <col min="6914" max="6915" width="0" style="108" hidden="1" customWidth="1"/>
    <col min="6916" max="6916" width="19.28515625" style="108" hidden="1" customWidth="1"/>
    <col min="6917" max="6917" width="4" style="108" hidden="1" customWidth="1"/>
    <col min="6918" max="6918" width="11.42578125" style="108" hidden="1" customWidth="1"/>
    <col min="6919" max="6919" width="4" style="108" hidden="1" customWidth="1"/>
    <col min="6920" max="6920" width="10.28515625" style="108" hidden="1" customWidth="1"/>
    <col min="6921" max="6921" width="0" style="108" hidden="1" customWidth="1"/>
    <col min="6922" max="6922" width="3" style="108" hidden="1" customWidth="1"/>
    <col min="6923" max="6923" width="10.7109375" style="108" hidden="1" customWidth="1"/>
    <col min="6924" max="6924" width="10.42578125" style="108" hidden="1" customWidth="1"/>
    <col min="6925" max="6925" width="15" style="108" hidden="1" customWidth="1"/>
    <col min="6926" max="6926" width="2" style="108" hidden="1" customWidth="1"/>
    <col min="6927" max="7168" width="0" style="108" hidden="1" customWidth="1"/>
    <col min="7169" max="7169" width="2" style="108" hidden="1" customWidth="1"/>
    <col min="7170" max="7171" width="0" style="108" hidden="1" customWidth="1"/>
    <col min="7172" max="7172" width="19.28515625" style="108" hidden="1" customWidth="1"/>
    <col min="7173" max="7173" width="4" style="108" hidden="1" customWidth="1"/>
    <col min="7174" max="7174" width="11.42578125" style="108" hidden="1" customWidth="1"/>
    <col min="7175" max="7175" width="4" style="108" hidden="1" customWidth="1"/>
    <col min="7176" max="7176" width="10.28515625" style="108" hidden="1" customWidth="1"/>
    <col min="7177" max="7177" width="0" style="108" hidden="1" customWidth="1"/>
    <col min="7178" max="7178" width="3" style="108" hidden="1" customWidth="1"/>
    <col min="7179" max="7179" width="10.7109375" style="108" hidden="1" customWidth="1"/>
    <col min="7180" max="7180" width="10.42578125" style="108" hidden="1" customWidth="1"/>
    <col min="7181" max="7181" width="15" style="108" hidden="1" customWidth="1"/>
    <col min="7182" max="7182" width="2" style="108" hidden="1" customWidth="1"/>
    <col min="7183" max="7424" width="0" style="108" hidden="1" customWidth="1"/>
    <col min="7425" max="7425" width="2" style="108" hidden="1" customWidth="1"/>
    <col min="7426" max="7427" width="0" style="108" hidden="1" customWidth="1"/>
    <col min="7428" max="7428" width="19.28515625" style="108" hidden="1" customWidth="1"/>
    <col min="7429" max="7429" width="4" style="108" hidden="1" customWidth="1"/>
    <col min="7430" max="7430" width="11.42578125" style="108" hidden="1" customWidth="1"/>
    <col min="7431" max="7431" width="4" style="108" hidden="1" customWidth="1"/>
    <col min="7432" max="7432" width="10.28515625" style="108" hidden="1" customWidth="1"/>
    <col min="7433" max="7433" width="0" style="108" hidden="1" customWidth="1"/>
    <col min="7434" max="7434" width="3" style="108" hidden="1" customWidth="1"/>
    <col min="7435" max="7435" width="10.7109375" style="108" hidden="1" customWidth="1"/>
    <col min="7436" max="7436" width="10.42578125" style="108" hidden="1" customWidth="1"/>
    <col min="7437" max="7437" width="15" style="108" hidden="1" customWidth="1"/>
    <col min="7438" max="7438" width="2" style="108" hidden="1" customWidth="1"/>
    <col min="7439" max="7680" width="0" style="108" hidden="1" customWidth="1"/>
    <col min="7681" max="7681" width="2" style="108" hidden="1" customWidth="1"/>
    <col min="7682" max="7683" width="0" style="108" hidden="1" customWidth="1"/>
    <col min="7684" max="7684" width="19.28515625" style="108" hidden="1" customWidth="1"/>
    <col min="7685" max="7685" width="4" style="108" hidden="1" customWidth="1"/>
    <col min="7686" max="7686" width="11.42578125" style="108" hidden="1" customWidth="1"/>
    <col min="7687" max="7687" width="4" style="108" hidden="1" customWidth="1"/>
    <col min="7688" max="7688" width="10.28515625" style="108" hidden="1" customWidth="1"/>
    <col min="7689" max="7689" width="0" style="108" hidden="1" customWidth="1"/>
    <col min="7690" max="7690" width="3" style="108" hidden="1" customWidth="1"/>
    <col min="7691" max="7691" width="10.7109375" style="108" hidden="1" customWidth="1"/>
    <col min="7692" max="7692" width="10.42578125" style="108" hidden="1" customWidth="1"/>
    <col min="7693" max="7693" width="15" style="108" hidden="1" customWidth="1"/>
    <col min="7694" max="7694" width="2" style="108" hidden="1" customWidth="1"/>
    <col min="7695" max="7936" width="0" style="108" hidden="1" customWidth="1"/>
    <col min="7937" max="7937" width="2" style="108" hidden="1" customWidth="1"/>
    <col min="7938" max="7939" width="0" style="108" hidden="1" customWidth="1"/>
    <col min="7940" max="7940" width="19.28515625" style="108" hidden="1" customWidth="1"/>
    <col min="7941" max="7941" width="4" style="108" hidden="1" customWidth="1"/>
    <col min="7942" max="7942" width="11.42578125" style="108" hidden="1" customWidth="1"/>
    <col min="7943" max="7943" width="4" style="108" hidden="1" customWidth="1"/>
    <col min="7944" max="7944" width="10.28515625" style="108" hidden="1" customWidth="1"/>
    <col min="7945" max="7945" width="0" style="108" hidden="1" customWidth="1"/>
    <col min="7946" max="7946" width="3" style="108" hidden="1" customWidth="1"/>
    <col min="7947" max="7947" width="10.7109375" style="108" hidden="1" customWidth="1"/>
    <col min="7948" max="7948" width="10.42578125" style="108" hidden="1" customWidth="1"/>
    <col min="7949" max="7949" width="15" style="108" hidden="1" customWidth="1"/>
    <col min="7950" max="7950" width="2" style="108" hidden="1" customWidth="1"/>
    <col min="7951" max="8192" width="0" style="108" hidden="1" customWidth="1"/>
    <col min="8193" max="8193" width="2" style="108" hidden="1" customWidth="1"/>
    <col min="8194" max="8195" width="0" style="108" hidden="1" customWidth="1"/>
    <col min="8196" max="8196" width="19.28515625" style="108" hidden="1" customWidth="1"/>
    <col min="8197" max="8197" width="4" style="108" hidden="1" customWidth="1"/>
    <col min="8198" max="8198" width="11.42578125" style="108" hidden="1" customWidth="1"/>
    <col min="8199" max="8199" width="4" style="108" hidden="1" customWidth="1"/>
    <col min="8200" max="8200" width="10.28515625" style="108" hidden="1" customWidth="1"/>
    <col min="8201" max="8201" width="0" style="108" hidden="1" customWidth="1"/>
    <col min="8202" max="8202" width="3" style="108" hidden="1" customWidth="1"/>
    <col min="8203" max="8203" width="10.7109375" style="108" hidden="1" customWidth="1"/>
    <col min="8204" max="8204" width="10.42578125" style="108" hidden="1" customWidth="1"/>
    <col min="8205" max="8205" width="15" style="108" hidden="1" customWidth="1"/>
    <col min="8206" max="8206" width="2" style="108" hidden="1" customWidth="1"/>
    <col min="8207" max="8448" width="0" style="108" hidden="1" customWidth="1"/>
    <col min="8449" max="8449" width="2" style="108" hidden="1" customWidth="1"/>
    <col min="8450" max="8451" width="0" style="108" hidden="1" customWidth="1"/>
    <col min="8452" max="8452" width="19.28515625" style="108" hidden="1" customWidth="1"/>
    <col min="8453" max="8453" width="4" style="108" hidden="1" customWidth="1"/>
    <col min="8454" max="8454" width="11.42578125" style="108" hidden="1" customWidth="1"/>
    <col min="8455" max="8455" width="4" style="108" hidden="1" customWidth="1"/>
    <col min="8456" max="8456" width="10.28515625" style="108" hidden="1" customWidth="1"/>
    <col min="8457" max="8457" width="0" style="108" hidden="1" customWidth="1"/>
    <col min="8458" max="8458" width="3" style="108" hidden="1" customWidth="1"/>
    <col min="8459" max="8459" width="10.7109375" style="108" hidden="1" customWidth="1"/>
    <col min="8460" max="8460" width="10.42578125" style="108" hidden="1" customWidth="1"/>
    <col min="8461" max="8461" width="15" style="108" hidden="1" customWidth="1"/>
    <col min="8462" max="8462" width="2" style="108" hidden="1" customWidth="1"/>
    <col min="8463" max="8704" width="0" style="108" hidden="1" customWidth="1"/>
    <col min="8705" max="8705" width="2" style="108" hidden="1" customWidth="1"/>
    <col min="8706" max="8707" width="0" style="108" hidden="1" customWidth="1"/>
    <col min="8708" max="8708" width="19.28515625" style="108" hidden="1" customWidth="1"/>
    <col min="8709" max="8709" width="4" style="108" hidden="1" customWidth="1"/>
    <col min="8710" max="8710" width="11.42578125" style="108" hidden="1" customWidth="1"/>
    <col min="8711" max="8711" width="4" style="108" hidden="1" customWidth="1"/>
    <col min="8712" max="8712" width="10.28515625" style="108" hidden="1" customWidth="1"/>
    <col min="8713" max="8713" width="0" style="108" hidden="1" customWidth="1"/>
    <col min="8714" max="8714" width="3" style="108" hidden="1" customWidth="1"/>
    <col min="8715" max="8715" width="10.7109375" style="108" hidden="1" customWidth="1"/>
    <col min="8716" max="8716" width="10.42578125" style="108" hidden="1" customWidth="1"/>
    <col min="8717" max="8717" width="15" style="108" hidden="1" customWidth="1"/>
    <col min="8718" max="8718" width="2" style="108" hidden="1" customWidth="1"/>
    <col min="8719" max="8960" width="0" style="108" hidden="1" customWidth="1"/>
    <col min="8961" max="8961" width="2" style="108" hidden="1" customWidth="1"/>
    <col min="8962" max="8963" width="0" style="108" hidden="1" customWidth="1"/>
    <col min="8964" max="8964" width="19.28515625" style="108" hidden="1" customWidth="1"/>
    <col min="8965" max="8965" width="4" style="108" hidden="1" customWidth="1"/>
    <col min="8966" max="8966" width="11.42578125" style="108" hidden="1" customWidth="1"/>
    <col min="8967" max="8967" width="4" style="108" hidden="1" customWidth="1"/>
    <col min="8968" max="8968" width="10.28515625" style="108" hidden="1" customWidth="1"/>
    <col min="8969" max="8969" width="0" style="108" hidden="1" customWidth="1"/>
    <col min="8970" max="8970" width="3" style="108" hidden="1" customWidth="1"/>
    <col min="8971" max="8971" width="10.7109375" style="108" hidden="1" customWidth="1"/>
    <col min="8972" max="8972" width="10.42578125" style="108" hidden="1" customWidth="1"/>
    <col min="8973" max="8973" width="15" style="108" hidden="1" customWidth="1"/>
    <col min="8974" max="8974" width="2" style="108" hidden="1" customWidth="1"/>
    <col min="8975" max="9216" width="0" style="108" hidden="1" customWidth="1"/>
    <col min="9217" max="9217" width="2" style="108" hidden="1" customWidth="1"/>
    <col min="9218" max="9219" width="0" style="108" hidden="1" customWidth="1"/>
    <col min="9220" max="9220" width="19.28515625" style="108" hidden="1" customWidth="1"/>
    <col min="9221" max="9221" width="4" style="108" hidden="1" customWidth="1"/>
    <col min="9222" max="9222" width="11.42578125" style="108" hidden="1" customWidth="1"/>
    <col min="9223" max="9223" width="4" style="108" hidden="1" customWidth="1"/>
    <col min="9224" max="9224" width="10.28515625" style="108" hidden="1" customWidth="1"/>
    <col min="9225" max="9225" width="0" style="108" hidden="1" customWidth="1"/>
    <col min="9226" max="9226" width="3" style="108" hidden="1" customWidth="1"/>
    <col min="9227" max="9227" width="10.7109375" style="108" hidden="1" customWidth="1"/>
    <col min="9228" max="9228" width="10.42578125" style="108" hidden="1" customWidth="1"/>
    <col min="9229" max="9229" width="15" style="108" hidden="1" customWidth="1"/>
    <col min="9230" max="9230" width="2" style="108" hidden="1" customWidth="1"/>
    <col min="9231" max="9472" width="0" style="108" hidden="1" customWidth="1"/>
    <col min="9473" max="9473" width="2" style="108" hidden="1" customWidth="1"/>
    <col min="9474" max="9475" width="0" style="108" hidden="1" customWidth="1"/>
    <col min="9476" max="9476" width="19.28515625" style="108" hidden="1" customWidth="1"/>
    <col min="9477" max="9477" width="4" style="108" hidden="1" customWidth="1"/>
    <col min="9478" max="9478" width="11.42578125" style="108" hidden="1" customWidth="1"/>
    <col min="9479" max="9479" width="4" style="108" hidden="1" customWidth="1"/>
    <col min="9480" max="9480" width="10.28515625" style="108" hidden="1" customWidth="1"/>
    <col min="9481" max="9481" width="0" style="108" hidden="1" customWidth="1"/>
    <col min="9482" max="9482" width="3" style="108" hidden="1" customWidth="1"/>
    <col min="9483" max="9483" width="10.7109375" style="108" hidden="1" customWidth="1"/>
    <col min="9484" max="9484" width="10.42578125" style="108" hidden="1" customWidth="1"/>
    <col min="9485" max="9485" width="15" style="108" hidden="1" customWidth="1"/>
    <col min="9486" max="9486" width="2" style="108" hidden="1" customWidth="1"/>
    <col min="9487" max="9728" width="0" style="108" hidden="1" customWidth="1"/>
    <col min="9729" max="9729" width="2" style="108" hidden="1" customWidth="1"/>
    <col min="9730" max="9731" width="0" style="108" hidden="1" customWidth="1"/>
    <col min="9732" max="9732" width="19.28515625" style="108" hidden="1" customWidth="1"/>
    <col min="9733" max="9733" width="4" style="108" hidden="1" customWidth="1"/>
    <col min="9734" max="9734" width="11.42578125" style="108" hidden="1" customWidth="1"/>
    <col min="9735" max="9735" width="4" style="108" hidden="1" customWidth="1"/>
    <col min="9736" max="9736" width="10.28515625" style="108" hidden="1" customWidth="1"/>
    <col min="9737" max="9737" width="0" style="108" hidden="1" customWidth="1"/>
    <col min="9738" max="9738" width="3" style="108" hidden="1" customWidth="1"/>
    <col min="9739" max="9739" width="10.7109375" style="108" hidden="1" customWidth="1"/>
    <col min="9740" max="9740" width="10.42578125" style="108" hidden="1" customWidth="1"/>
    <col min="9741" max="9741" width="15" style="108" hidden="1" customWidth="1"/>
    <col min="9742" max="9742" width="2" style="108" hidden="1" customWidth="1"/>
    <col min="9743" max="9984" width="0" style="108" hidden="1" customWidth="1"/>
    <col min="9985" max="9985" width="2" style="108" hidden="1" customWidth="1"/>
    <col min="9986" max="9987" width="0" style="108" hidden="1" customWidth="1"/>
    <col min="9988" max="9988" width="19.28515625" style="108" hidden="1" customWidth="1"/>
    <col min="9989" max="9989" width="4" style="108" hidden="1" customWidth="1"/>
    <col min="9990" max="9990" width="11.42578125" style="108" hidden="1" customWidth="1"/>
    <col min="9991" max="9991" width="4" style="108" hidden="1" customWidth="1"/>
    <col min="9992" max="9992" width="10.28515625" style="108" hidden="1" customWidth="1"/>
    <col min="9993" max="9993" width="0" style="108" hidden="1" customWidth="1"/>
    <col min="9994" max="9994" width="3" style="108" hidden="1" customWidth="1"/>
    <col min="9995" max="9995" width="10.7109375" style="108" hidden="1" customWidth="1"/>
    <col min="9996" max="9996" width="10.42578125" style="108" hidden="1" customWidth="1"/>
    <col min="9997" max="9997" width="15" style="108" hidden="1" customWidth="1"/>
    <col min="9998" max="9998" width="2" style="108" hidden="1" customWidth="1"/>
    <col min="9999" max="10240" width="0" style="108" hidden="1" customWidth="1"/>
    <col min="10241" max="10241" width="2" style="108" hidden="1" customWidth="1"/>
    <col min="10242" max="10243" width="0" style="108" hidden="1" customWidth="1"/>
    <col min="10244" max="10244" width="19.28515625" style="108" hidden="1" customWidth="1"/>
    <col min="10245" max="10245" width="4" style="108" hidden="1" customWidth="1"/>
    <col min="10246" max="10246" width="11.42578125" style="108" hidden="1" customWidth="1"/>
    <col min="10247" max="10247" width="4" style="108" hidden="1" customWidth="1"/>
    <col min="10248" max="10248" width="10.28515625" style="108" hidden="1" customWidth="1"/>
    <col min="10249" max="10249" width="0" style="108" hidden="1" customWidth="1"/>
    <col min="10250" max="10250" width="3" style="108" hidden="1" customWidth="1"/>
    <col min="10251" max="10251" width="10.7109375" style="108" hidden="1" customWidth="1"/>
    <col min="10252" max="10252" width="10.42578125" style="108" hidden="1" customWidth="1"/>
    <col min="10253" max="10253" width="15" style="108" hidden="1" customWidth="1"/>
    <col min="10254" max="10254" width="2" style="108" hidden="1" customWidth="1"/>
    <col min="10255" max="10496" width="0" style="108" hidden="1" customWidth="1"/>
    <col min="10497" max="10497" width="2" style="108" hidden="1" customWidth="1"/>
    <col min="10498" max="10499" width="0" style="108" hidden="1" customWidth="1"/>
    <col min="10500" max="10500" width="19.28515625" style="108" hidden="1" customWidth="1"/>
    <col min="10501" max="10501" width="4" style="108" hidden="1" customWidth="1"/>
    <col min="10502" max="10502" width="11.42578125" style="108" hidden="1" customWidth="1"/>
    <col min="10503" max="10503" width="4" style="108" hidden="1" customWidth="1"/>
    <col min="10504" max="10504" width="10.28515625" style="108" hidden="1" customWidth="1"/>
    <col min="10505" max="10505" width="0" style="108" hidden="1" customWidth="1"/>
    <col min="10506" max="10506" width="3" style="108" hidden="1" customWidth="1"/>
    <col min="10507" max="10507" width="10.7109375" style="108" hidden="1" customWidth="1"/>
    <col min="10508" max="10508" width="10.42578125" style="108" hidden="1" customWidth="1"/>
    <col min="10509" max="10509" width="15" style="108" hidden="1" customWidth="1"/>
    <col min="10510" max="10510" width="2" style="108" hidden="1" customWidth="1"/>
    <col min="10511" max="10752" width="0" style="108" hidden="1" customWidth="1"/>
    <col min="10753" max="10753" width="2" style="108" hidden="1" customWidth="1"/>
    <col min="10754" max="10755" width="0" style="108" hidden="1" customWidth="1"/>
    <col min="10756" max="10756" width="19.28515625" style="108" hidden="1" customWidth="1"/>
    <col min="10757" max="10757" width="4" style="108" hidden="1" customWidth="1"/>
    <col min="10758" max="10758" width="11.42578125" style="108" hidden="1" customWidth="1"/>
    <col min="10759" max="10759" width="4" style="108" hidden="1" customWidth="1"/>
    <col min="10760" max="10760" width="10.28515625" style="108" hidden="1" customWidth="1"/>
    <col min="10761" max="10761" width="0" style="108" hidden="1" customWidth="1"/>
    <col min="10762" max="10762" width="3" style="108" hidden="1" customWidth="1"/>
    <col min="10763" max="10763" width="10.7109375" style="108" hidden="1" customWidth="1"/>
    <col min="10764" max="10764" width="10.42578125" style="108" hidden="1" customWidth="1"/>
    <col min="10765" max="10765" width="15" style="108" hidden="1" customWidth="1"/>
    <col min="10766" max="10766" width="2" style="108" hidden="1" customWidth="1"/>
    <col min="10767" max="11008" width="0" style="108" hidden="1" customWidth="1"/>
    <col min="11009" max="11009" width="2" style="108" hidden="1" customWidth="1"/>
    <col min="11010" max="11011" width="0" style="108" hidden="1" customWidth="1"/>
    <col min="11012" max="11012" width="19.28515625" style="108" hidden="1" customWidth="1"/>
    <col min="11013" max="11013" width="4" style="108" hidden="1" customWidth="1"/>
    <col min="11014" max="11014" width="11.42578125" style="108" hidden="1" customWidth="1"/>
    <col min="11015" max="11015" width="4" style="108" hidden="1" customWidth="1"/>
    <col min="11016" max="11016" width="10.28515625" style="108" hidden="1" customWidth="1"/>
    <col min="11017" max="11017" width="0" style="108" hidden="1" customWidth="1"/>
    <col min="11018" max="11018" width="3" style="108" hidden="1" customWidth="1"/>
    <col min="11019" max="11019" width="10.7109375" style="108" hidden="1" customWidth="1"/>
    <col min="11020" max="11020" width="10.42578125" style="108" hidden="1" customWidth="1"/>
    <col min="11021" max="11021" width="15" style="108" hidden="1" customWidth="1"/>
    <col min="11022" max="11022" width="2" style="108" hidden="1" customWidth="1"/>
    <col min="11023" max="11264" width="0" style="108" hidden="1" customWidth="1"/>
    <col min="11265" max="11265" width="2" style="108" hidden="1" customWidth="1"/>
    <col min="11266" max="11267" width="0" style="108" hidden="1" customWidth="1"/>
    <col min="11268" max="11268" width="19.28515625" style="108" hidden="1" customWidth="1"/>
    <col min="11269" max="11269" width="4" style="108" hidden="1" customWidth="1"/>
    <col min="11270" max="11270" width="11.42578125" style="108" hidden="1" customWidth="1"/>
    <col min="11271" max="11271" width="4" style="108" hidden="1" customWidth="1"/>
    <col min="11272" max="11272" width="10.28515625" style="108" hidden="1" customWidth="1"/>
    <col min="11273" max="11273" width="0" style="108" hidden="1" customWidth="1"/>
    <col min="11274" max="11274" width="3" style="108" hidden="1" customWidth="1"/>
    <col min="11275" max="11275" width="10.7109375" style="108" hidden="1" customWidth="1"/>
    <col min="11276" max="11276" width="10.42578125" style="108" hidden="1" customWidth="1"/>
    <col min="11277" max="11277" width="15" style="108" hidden="1" customWidth="1"/>
    <col min="11278" max="11278" width="2" style="108" hidden="1" customWidth="1"/>
    <col min="11279" max="11520" width="0" style="108" hidden="1" customWidth="1"/>
    <col min="11521" max="11521" width="2" style="108" hidden="1" customWidth="1"/>
    <col min="11522" max="11523" width="0" style="108" hidden="1" customWidth="1"/>
    <col min="11524" max="11524" width="19.28515625" style="108" hidden="1" customWidth="1"/>
    <col min="11525" max="11525" width="4" style="108" hidden="1" customWidth="1"/>
    <col min="11526" max="11526" width="11.42578125" style="108" hidden="1" customWidth="1"/>
    <col min="11527" max="11527" width="4" style="108" hidden="1" customWidth="1"/>
    <col min="11528" max="11528" width="10.28515625" style="108" hidden="1" customWidth="1"/>
    <col min="11529" max="11529" width="0" style="108" hidden="1" customWidth="1"/>
    <col min="11530" max="11530" width="3" style="108" hidden="1" customWidth="1"/>
    <col min="11531" max="11531" width="10.7109375" style="108" hidden="1" customWidth="1"/>
    <col min="11532" max="11532" width="10.42578125" style="108" hidden="1" customWidth="1"/>
    <col min="11533" max="11533" width="15" style="108" hidden="1" customWidth="1"/>
    <col min="11534" max="11534" width="2" style="108" hidden="1" customWidth="1"/>
    <col min="11535" max="11776" width="0" style="108" hidden="1" customWidth="1"/>
    <col min="11777" max="11777" width="2" style="108" hidden="1" customWidth="1"/>
    <col min="11778" max="11779" width="0" style="108" hidden="1" customWidth="1"/>
    <col min="11780" max="11780" width="19.28515625" style="108" hidden="1" customWidth="1"/>
    <col min="11781" max="11781" width="4" style="108" hidden="1" customWidth="1"/>
    <col min="11782" max="11782" width="11.42578125" style="108" hidden="1" customWidth="1"/>
    <col min="11783" max="11783" width="4" style="108" hidden="1" customWidth="1"/>
    <col min="11784" max="11784" width="10.28515625" style="108" hidden="1" customWidth="1"/>
    <col min="11785" max="11785" width="0" style="108" hidden="1" customWidth="1"/>
    <col min="11786" max="11786" width="3" style="108" hidden="1" customWidth="1"/>
    <col min="11787" max="11787" width="10.7109375" style="108" hidden="1" customWidth="1"/>
    <col min="11788" max="11788" width="10.42578125" style="108" hidden="1" customWidth="1"/>
    <col min="11789" max="11789" width="15" style="108" hidden="1" customWidth="1"/>
    <col min="11790" max="11790" width="2" style="108" hidden="1" customWidth="1"/>
    <col min="11791" max="12032" width="0" style="108" hidden="1" customWidth="1"/>
    <col min="12033" max="12033" width="2" style="108" hidden="1" customWidth="1"/>
    <col min="12034" max="12035" width="0" style="108" hidden="1" customWidth="1"/>
    <col min="12036" max="12036" width="19.28515625" style="108" hidden="1" customWidth="1"/>
    <col min="12037" max="12037" width="4" style="108" hidden="1" customWidth="1"/>
    <col min="12038" max="12038" width="11.42578125" style="108" hidden="1" customWidth="1"/>
    <col min="12039" max="12039" width="4" style="108" hidden="1" customWidth="1"/>
    <col min="12040" max="12040" width="10.28515625" style="108" hidden="1" customWidth="1"/>
    <col min="12041" max="12041" width="0" style="108" hidden="1" customWidth="1"/>
    <col min="12042" max="12042" width="3" style="108" hidden="1" customWidth="1"/>
    <col min="12043" max="12043" width="10.7109375" style="108" hidden="1" customWidth="1"/>
    <col min="12044" max="12044" width="10.42578125" style="108" hidden="1" customWidth="1"/>
    <col min="12045" max="12045" width="15" style="108" hidden="1" customWidth="1"/>
    <col min="12046" max="12046" width="2" style="108" hidden="1" customWidth="1"/>
    <col min="12047" max="12288" width="0" style="108" hidden="1" customWidth="1"/>
    <col min="12289" max="12289" width="2" style="108" hidden="1" customWidth="1"/>
    <col min="12290" max="12291" width="0" style="108" hidden="1" customWidth="1"/>
    <col min="12292" max="12292" width="19.28515625" style="108" hidden="1" customWidth="1"/>
    <col min="12293" max="12293" width="4" style="108" hidden="1" customWidth="1"/>
    <col min="12294" max="12294" width="11.42578125" style="108" hidden="1" customWidth="1"/>
    <col min="12295" max="12295" width="4" style="108" hidden="1" customWidth="1"/>
    <col min="12296" max="12296" width="10.28515625" style="108" hidden="1" customWidth="1"/>
    <col min="12297" max="12297" width="0" style="108" hidden="1" customWidth="1"/>
    <col min="12298" max="12298" width="3" style="108" hidden="1" customWidth="1"/>
    <col min="12299" max="12299" width="10.7109375" style="108" hidden="1" customWidth="1"/>
    <col min="12300" max="12300" width="10.42578125" style="108" hidden="1" customWidth="1"/>
    <col min="12301" max="12301" width="15" style="108" hidden="1" customWidth="1"/>
    <col min="12302" max="12302" width="2" style="108" hidden="1" customWidth="1"/>
    <col min="12303" max="12544" width="0" style="108" hidden="1" customWidth="1"/>
    <col min="12545" max="12545" width="2" style="108" hidden="1" customWidth="1"/>
    <col min="12546" max="12547" width="0" style="108" hidden="1" customWidth="1"/>
    <col min="12548" max="12548" width="19.28515625" style="108" hidden="1" customWidth="1"/>
    <col min="12549" max="12549" width="4" style="108" hidden="1" customWidth="1"/>
    <col min="12550" max="12550" width="11.42578125" style="108" hidden="1" customWidth="1"/>
    <col min="12551" max="12551" width="4" style="108" hidden="1" customWidth="1"/>
    <col min="12552" max="12552" width="10.28515625" style="108" hidden="1" customWidth="1"/>
    <col min="12553" max="12553" width="0" style="108" hidden="1" customWidth="1"/>
    <col min="12554" max="12554" width="3" style="108" hidden="1" customWidth="1"/>
    <col min="12555" max="12555" width="10.7109375" style="108" hidden="1" customWidth="1"/>
    <col min="12556" max="12556" width="10.42578125" style="108" hidden="1" customWidth="1"/>
    <col min="12557" max="12557" width="15" style="108" hidden="1" customWidth="1"/>
    <col min="12558" max="12558" width="2" style="108" hidden="1" customWidth="1"/>
    <col min="12559" max="12800" width="0" style="108" hidden="1" customWidth="1"/>
    <col min="12801" max="12801" width="2" style="108" hidden="1" customWidth="1"/>
    <col min="12802" max="12803" width="0" style="108" hidden="1" customWidth="1"/>
    <col min="12804" max="12804" width="19.28515625" style="108" hidden="1" customWidth="1"/>
    <col min="12805" max="12805" width="4" style="108" hidden="1" customWidth="1"/>
    <col min="12806" max="12806" width="11.42578125" style="108" hidden="1" customWidth="1"/>
    <col min="12807" max="12807" width="4" style="108" hidden="1" customWidth="1"/>
    <col min="12808" max="12808" width="10.28515625" style="108" hidden="1" customWidth="1"/>
    <col min="12809" max="12809" width="0" style="108" hidden="1" customWidth="1"/>
    <col min="12810" max="12810" width="3" style="108" hidden="1" customWidth="1"/>
    <col min="12811" max="12811" width="10.7109375" style="108" hidden="1" customWidth="1"/>
    <col min="12812" max="12812" width="10.42578125" style="108" hidden="1" customWidth="1"/>
    <col min="12813" max="12813" width="15" style="108" hidden="1" customWidth="1"/>
    <col min="12814" max="12814" width="2" style="108" hidden="1" customWidth="1"/>
    <col min="12815" max="13056" width="0" style="108" hidden="1" customWidth="1"/>
    <col min="13057" max="13057" width="2" style="108" hidden="1" customWidth="1"/>
    <col min="13058" max="13059" width="0" style="108" hidden="1" customWidth="1"/>
    <col min="13060" max="13060" width="19.28515625" style="108" hidden="1" customWidth="1"/>
    <col min="13061" max="13061" width="4" style="108" hidden="1" customWidth="1"/>
    <col min="13062" max="13062" width="11.42578125" style="108" hidden="1" customWidth="1"/>
    <col min="13063" max="13063" width="4" style="108" hidden="1" customWidth="1"/>
    <col min="13064" max="13064" width="10.28515625" style="108" hidden="1" customWidth="1"/>
    <col min="13065" max="13065" width="0" style="108" hidden="1" customWidth="1"/>
    <col min="13066" max="13066" width="3" style="108" hidden="1" customWidth="1"/>
    <col min="13067" max="13067" width="10.7109375" style="108" hidden="1" customWidth="1"/>
    <col min="13068" max="13068" width="10.42578125" style="108" hidden="1" customWidth="1"/>
    <col min="13069" max="13069" width="15" style="108" hidden="1" customWidth="1"/>
    <col min="13070" max="13070" width="2" style="108" hidden="1" customWidth="1"/>
    <col min="13071" max="13312" width="0" style="108" hidden="1" customWidth="1"/>
    <col min="13313" max="13313" width="2" style="108" hidden="1" customWidth="1"/>
    <col min="13314" max="13315" width="0" style="108" hidden="1" customWidth="1"/>
    <col min="13316" max="13316" width="19.28515625" style="108" hidden="1" customWidth="1"/>
    <col min="13317" max="13317" width="4" style="108" hidden="1" customWidth="1"/>
    <col min="13318" max="13318" width="11.42578125" style="108" hidden="1" customWidth="1"/>
    <col min="13319" max="13319" width="4" style="108" hidden="1" customWidth="1"/>
    <col min="13320" max="13320" width="10.28515625" style="108" hidden="1" customWidth="1"/>
    <col min="13321" max="13321" width="0" style="108" hidden="1" customWidth="1"/>
    <col min="13322" max="13322" width="3" style="108" hidden="1" customWidth="1"/>
    <col min="13323" max="13323" width="10.7109375" style="108" hidden="1" customWidth="1"/>
    <col min="13324" max="13324" width="10.42578125" style="108" hidden="1" customWidth="1"/>
    <col min="13325" max="13325" width="15" style="108" hidden="1" customWidth="1"/>
    <col min="13326" max="13326" width="2" style="108" hidden="1" customWidth="1"/>
    <col min="13327" max="13568" width="0" style="108" hidden="1" customWidth="1"/>
    <col min="13569" max="13569" width="2" style="108" hidden="1" customWidth="1"/>
    <col min="13570" max="13571" width="0" style="108" hidden="1" customWidth="1"/>
    <col min="13572" max="13572" width="19.28515625" style="108" hidden="1" customWidth="1"/>
    <col min="13573" max="13573" width="4" style="108" hidden="1" customWidth="1"/>
    <col min="13574" max="13574" width="11.42578125" style="108" hidden="1" customWidth="1"/>
    <col min="13575" max="13575" width="4" style="108" hidden="1" customWidth="1"/>
    <col min="13576" max="13576" width="10.28515625" style="108" hidden="1" customWidth="1"/>
    <col min="13577" max="13577" width="0" style="108" hidden="1" customWidth="1"/>
    <col min="13578" max="13578" width="3" style="108" hidden="1" customWidth="1"/>
    <col min="13579" max="13579" width="10.7109375" style="108" hidden="1" customWidth="1"/>
    <col min="13580" max="13580" width="10.42578125" style="108" hidden="1" customWidth="1"/>
    <col min="13581" max="13581" width="15" style="108" hidden="1" customWidth="1"/>
    <col min="13582" max="13582" width="2" style="108" hidden="1" customWidth="1"/>
    <col min="13583" max="13824" width="0" style="108" hidden="1" customWidth="1"/>
    <col min="13825" max="13825" width="2" style="108" hidden="1" customWidth="1"/>
    <col min="13826" max="13827" width="0" style="108" hidden="1" customWidth="1"/>
    <col min="13828" max="13828" width="19.28515625" style="108" hidden="1" customWidth="1"/>
    <col min="13829" max="13829" width="4" style="108" hidden="1" customWidth="1"/>
    <col min="13830" max="13830" width="11.42578125" style="108" hidden="1" customWidth="1"/>
    <col min="13831" max="13831" width="4" style="108" hidden="1" customWidth="1"/>
    <col min="13832" max="13832" width="10.28515625" style="108" hidden="1" customWidth="1"/>
    <col min="13833" max="13833" width="0" style="108" hidden="1" customWidth="1"/>
    <col min="13834" max="13834" width="3" style="108" hidden="1" customWidth="1"/>
    <col min="13835" max="13835" width="10.7109375" style="108" hidden="1" customWidth="1"/>
    <col min="13836" max="13836" width="10.42578125" style="108" hidden="1" customWidth="1"/>
    <col min="13837" max="13837" width="15" style="108" hidden="1" customWidth="1"/>
    <col min="13838" max="13838" width="2" style="108" hidden="1" customWidth="1"/>
    <col min="13839" max="14080" width="0" style="108" hidden="1" customWidth="1"/>
    <col min="14081" max="14081" width="2" style="108" hidden="1" customWidth="1"/>
    <col min="14082" max="14083" width="0" style="108" hidden="1" customWidth="1"/>
    <col min="14084" max="14084" width="19.28515625" style="108" hidden="1" customWidth="1"/>
    <col min="14085" max="14085" width="4" style="108" hidden="1" customWidth="1"/>
    <col min="14086" max="14086" width="11.42578125" style="108" hidden="1" customWidth="1"/>
    <col min="14087" max="14087" width="4" style="108" hidden="1" customWidth="1"/>
    <col min="14088" max="14088" width="10.28515625" style="108" hidden="1" customWidth="1"/>
    <col min="14089" max="14089" width="0" style="108" hidden="1" customWidth="1"/>
    <col min="14090" max="14090" width="3" style="108" hidden="1" customWidth="1"/>
    <col min="14091" max="14091" width="10.7109375" style="108" hidden="1" customWidth="1"/>
    <col min="14092" max="14092" width="10.42578125" style="108" hidden="1" customWidth="1"/>
    <col min="14093" max="14093" width="15" style="108" hidden="1" customWidth="1"/>
    <col min="14094" max="14094" width="2" style="108" hidden="1" customWidth="1"/>
    <col min="14095" max="14336" width="0" style="108" hidden="1" customWidth="1"/>
    <col min="14337" max="14337" width="2" style="108" hidden="1" customWidth="1"/>
    <col min="14338" max="14339" width="0" style="108" hidden="1" customWidth="1"/>
    <col min="14340" max="14340" width="19.28515625" style="108" hidden="1" customWidth="1"/>
    <col min="14341" max="14341" width="4" style="108" hidden="1" customWidth="1"/>
    <col min="14342" max="14342" width="11.42578125" style="108" hidden="1" customWidth="1"/>
    <col min="14343" max="14343" width="4" style="108" hidden="1" customWidth="1"/>
    <col min="14344" max="14344" width="10.28515625" style="108" hidden="1" customWidth="1"/>
    <col min="14345" max="14345" width="0" style="108" hidden="1" customWidth="1"/>
    <col min="14346" max="14346" width="3" style="108" hidden="1" customWidth="1"/>
    <col min="14347" max="14347" width="10.7109375" style="108" hidden="1" customWidth="1"/>
    <col min="14348" max="14348" width="10.42578125" style="108" hidden="1" customWidth="1"/>
    <col min="14349" max="14349" width="15" style="108" hidden="1" customWidth="1"/>
    <col min="14350" max="14350" width="2" style="108" hidden="1" customWidth="1"/>
    <col min="14351" max="14592" width="0" style="108" hidden="1" customWidth="1"/>
    <col min="14593" max="14593" width="2" style="108" hidden="1" customWidth="1"/>
    <col min="14594" max="14595" width="0" style="108" hidden="1" customWidth="1"/>
    <col min="14596" max="14596" width="19.28515625" style="108" hidden="1" customWidth="1"/>
    <col min="14597" max="14597" width="4" style="108" hidden="1" customWidth="1"/>
    <col min="14598" max="14598" width="11.42578125" style="108" hidden="1" customWidth="1"/>
    <col min="14599" max="14599" width="4" style="108" hidden="1" customWidth="1"/>
    <col min="14600" max="14600" width="10.28515625" style="108" hidden="1" customWidth="1"/>
    <col min="14601" max="14601" width="0" style="108" hidden="1" customWidth="1"/>
    <col min="14602" max="14602" width="3" style="108" hidden="1" customWidth="1"/>
    <col min="14603" max="14603" width="10.7109375" style="108" hidden="1" customWidth="1"/>
    <col min="14604" max="14604" width="10.42578125" style="108" hidden="1" customWidth="1"/>
    <col min="14605" max="14605" width="15" style="108" hidden="1" customWidth="1"/>
    <col min="14606" max="14606" width="2" style="108" hidden="1" customWidth="1"/>
    <col min="14607" max="14848" width="0" style="108" hidden="1" customWidth="1"/>
    <col min="14849" max="14849" width="2" style="108" hidden="1" customWidth="1"/>
    <col min="14850" max="14851" width="0" style="108" hidden="1" customWidth="1"/>
    <col min="14852" max="14852" width="19.28515625" style="108" hidden="1" customWidth="1"/>
    <col min="14853" max="14853" width="4" style="108" hidden="1" customWidth="1"/>
    <col min="14854" max="14854" width="11.42578125" style="108" hidden="1" customWidth="1"/>
    <col min="14855" max="14855" width="4" style="108" hidden="1" customWidth="1"/>
    <col min="14856" max="14856" width="10.28515625" style="108" hidden="1" customWidth="1"/>
    <col min="14857" max="14857" width="0" style="108" hidden="1" customWidth="1"/>
    <col min="14858" max="14858" width="3" style="108" hidden="1" customWidth="1"/>
    <col min="14859" max="14859" width="10.7109375" style="108" hidden="1" customWidth="1"/>
    <col min="14860" max="14860" width="10.42578125" style="108" hidden="1" customWidth="1"/>
    <col min="14861" max="14861" width="15" style="108" hidden="1" customWidth="1"/>
    <col min="14862" max="14862" width="2" style="108" hidden="1" customWidth="1"/>
    <col min="14863" max="15104" width="0" style="108" hidden="1" customWidth="1"/>
    <col min="15105" max="15105" width="2" style="108" hidden="1" customWidth="1"/>
    <col min="15106" max="15107" width="0" style="108" hidden="1" customWidth="1"/>
    <col min="15108" max="15108" width="19.28515625" style="108" hidden="1" customWidth="1"/>
    <col min="15109" max="15109" width="4" style="108" hidden="1" customWidth="1"/>
    <col min="15110" max="15110" width="11.42578125" style="108" hidden="1" customWidth="1"/>
    <col min="15111" max="15111" width="4" style="108" hidden="1" customWidth="1"/>
    <col min="15112" max="15112" width="10.28515625" style="108" hidden="1" customWidth="1"/>
    <col min="15113" max="15113" width="0" style="108" hidden="1" customWidth="1"/>
    <col min="15114" max="15114" width="3" style="108" hidden="1" customWidth="1"/>
    <col min="15115" max="15115" width="10.7109375" style="108" hidden="1" customWidth="1"/>
    <col min="15116" max="15116" width="10.42578125" style="108" hidden="1" customWidth="1"/>
    <col min="15117" max="15117" width="15" style="108" hidden="1" customWidth="1"/>
    <col min="15118" max="15118" width="2" style="108" hidden="1" customWidth="1"/>
    <col min="15119" max="15360" width="0" style="108" hidden="1" customWidth="1"/>
    <col min="15361" max="15361" width="2" style="108" hidden="1" customWidth="1"/>
    <col min="15362" max="15363" width="0" style="108" hidden="1" customWidth="1"/>
    <col min="15364" max="15364" width="19.28515625" style="108" hidden="1" customWidth="1"/>
    <col min="15365" max="15365" width="4" style="108" hidden="1" customWidth="1"/>
    <col min="15366" max="15366" width="11.42578125" style="108" hidden="1" customWidth="1"/>
    <col min="15367" max="15367" width="4" style="108" hidden="1" customWidth="1"/>
    <col min="15368" max="15368" width="10.28515625" style="108" hidden="1" customWidth="1"/>
    <col min="15369" max="15369" width="0" style="108" hidden="1" customWidth="1"/>
    <col min="15370" max="15370" width="3" style="108" hidden="1" customWidth="1"/>
    <col min="15371" max="15371" width="10.7109375" style="108" hidden="1" customWidth="1"/>
    <col min="15372" max="15372" width="10.42578125" style="108" hidden="1" customWidth="1"/>
    <col min="15373" max="15373" width="15" style="108" hidden="1" customWidth="1"/>
    <col min="15374" max="15374" width="2" style="108" hidden="1" customWidth="1"/>
    <col min="15375" max="15616" width="0" style="108" hidden="1" customWidth="1"/>
    <col min="15617" max="15617" width="2" style="108" hidden="1" customWidth="1"/>
    <col min="15618" max="15619" width="0" style="108" hidden="1" customWidth="1"/>
    <col min="15620" max="15620" width="19.28515625" style="108" hidden="1" customWidth="1"/>
    <col min="15621" max="15621" width="4" style="108" hidden="1" customWidth="1"/>
    <col min="15622" max="15622" width="11.42578125" style="108" hidden="1" customWidth="1"/>
    <col min="15623" max="15623" width="4" style="108" hidden="1" customWidth="1"/>
    <col min="15624" max="15624" width="10.28515625" style="108" hidden="1" customWidth="1"/>
    <col min="15625" max="15625" width="0" style="108" hidden="1" customWidth="1"/>
    <col min="15626" max="15626" width="3" style="108" hidden="1" customWidth="1"/>
    <col min="15627" max="15627" width="10.7109375" style="108" hidden="1" customWidth="1"/>
    <col min="15628" max="15628" width="10.42578125" style="108" hidden="1" customWidth="1"/>
    <col min="15629" max="15629" width="15" style="108" hidden="1" customWidth="1"/>
    <col min="15630" max="15630" width="2" style="108" hidden="1" customWidth="1"/>
    <col min="15631" max="15872" width="0" style="108" hidden="1" customWidth="1"/>
    <col min="15873" max="15873" width="2" style="108" hidden="1" customWidth="1"/>
    <col min="15874" max="15875" width="0" style="108" hidden="1" customWidth="1"/>
    <col min="15876" max="15876" width="19.28515625" style="108" hidden="1" customWidth="1"/>
    <col min="15877" max="15877" width="4" style="108" hidden="1" customWidth="1"/>
    <col min="15878" max="15878" width="11.42578125" style="108" hidden="1" customWidth="1"/>
    <col min="15879" max="15879" width="4" style="108" hidden="1" customWidth="1"/>
    <col min="15880" max="15880" width="10.28515625" style="108" hidden="1" customWidth="1"/>
    <col min="15881" max="15881" width="0" style="108" hidden="1" customWidth="1"/>
    <col min="15882" max="15882" width="3" style="108" hidden="1" customWidth="1"/>
    <col min="15883" max="15883" width="10.7109375" style="108" hidden="1" customWidth="1"/>
    <col min="15884" max="15884" width="10.42578125" style="108" hidden="1" customWidth="1"/>
    <col min="15885" max="15885" width="15" style="108" hidden="1" customWidth="1"/>
    <col min="15886" max="15886" width="2" style="108" hidden="1" customWidth="1"/>
    <col min="15887" max="16128" width="0" style="108" hidden="1" customWidth="1"/>
    <col min="16129" max="16129" width="2" style="108" hidden="1" customWidth="1"/>
    <col min="16130" max="16131" width="0" style="108" hidden="1" customWidth="1"/>
    <col min="16132" max="16132" width="19.28515625" style="108" hidden="1" customWidth="1"/>
    <col min="16133" max="16133" width="4" style="108" hidden="1" customWidth="1"/>
    <col min="16134" max="16134" width="11.42578125" style="108" hidden="1" customWidth="1"/>
    <col min="16135" max="16135" width="4" style="108" hidden="1" customWidth="1"/>
    <col min="16136" max="16136" width="10.28515625" style="108" hidden="1" customWidth="1"/>
    <col min="16137" max="16137" width="0" style="108" hidden="1" customWidth="1"/>
    <col min="16138" max="16138" width="3" style="108" hidden="1" customWidth="1"/>
    <col min="16139" max="16139" width="10.7109375" style="108" hidden="1" customWidth="1"/>
    <col min="16140" max="16140" width="10.42578125" style="108" hidden="1" customWidth="1"/>
    <col min="16141" max="16141" width="15" style="108" hidden="1" customWidth="1"/>
    <col min="16142" max="16142" width="2" style="108" hidden="1" customWidth="1"/>
    <col min="16143" max="16384" width="0" style="108" hidden="1" customWidth="1"/>
  </cols>
  <sheetData>
    <row r="1" spans="1:14" ht="15" x14ac:dyDescent="0.25">
      <c r="A1" s="106">
        <v>1</v>
      </c>
      <c r="B1" s="107"/>
      <c r="C1" s="107"/>
      <c r="D1" s="107"/>
      <c r="E1" s="107"/>
      <c r="F1" s="107"/>
      <c r="G1" s="107"/>
      <c r="H1" s="107"/>
      <c r="I1" s="107"/>
      <c r="J1" s="107"/>
      <c r="K1" s="107"/>
      <c r="L1" s="107"/>
      <c r="M1" s="107"/>
      <c r="N1" s="106">
        <v>1</v>
      </c>
    </row>
    <row r="2" spans="1:14" ht="15" x14ac:dyDescent="0.25">
      <c r="B2" s="107"/>
      <c r="C2" s="107"/>
      <c r="D2" s="107"/>
      <c r="E2" s="107"/>
      <c r="F2" s="107"/>
      <c r="G2" s="107"/>
      <c r="H2" s="107"/>
      <c r="I2" s="107"/>
      <c r="J2" s="107"/>
      <c r="K2" s="107"/>
      <c r="L2" s="107"/>
      <c r="M2" s="107"/>
    </row>
    <row r="3" spans="1:14" ht="15" x14ac:dyDescent="0.25">
      <c r="B3" s="107"/>
      <c r="C3" s="107"/>
      <c r="D3" s="107"/>
      <c r="E3" s="107"/>
      <c r="F3" s="107"/>
      <c r="G3" s="107"/>
      <c r="H3" s="107"/>
      <c r="I3" s="107"/>
      <c r="J3" s="107"/>
      <c r="K3" s="107"/>
      <c r="L3" s="107"/>
      <c r="M3" s="107"/>
    </row>
    <row r="4" spans="1:14" ht="15" x14ac:dyDescent="0.25">
      <c r="B4" s="107"/>
      <c r="C4" s="107"/>
      <c r="D4" s="107"/>
      <c r="E4" s="107"/>
      <c r="F4" s="107"/>
      <c r="G4" s="107"/>
      <c r="H4" s="107"/>
      <c r="I4" s="107"/>
      <c r="J4" s="107"/>
      <c r="K4" s="107"/>
      <c r="L4" s="107"/>
      <c r="M4" s="107"/>
    </row>
    <row r="5" spans="1:14" ht="15" x14ac:dyDescent="0.25">
      <c r="B5" s="107"/>
      <c r="C5" s="107"/>
      <c r="D5" s="107"/>
      <c r="E5" s="107"/>
      <c r="F5" s="107"/>
      <c r="G5" s="107"/>
      <c r="H5" s="107"/>
      <c r="I5" s="107"/>
      <c r="J5" s="107"/>
      <c r="K5" s="107"/>
      <c r="L5" s="107"/>
      <c r="M5" s="107"/>
    </row>
    <row r="6" spans="1:14" ht="15" x14ac:dyDescent="0.25">
      <c r="B6" s="107"/>
      <c r="C6" s="107"/>
      <c r="D6" s="107"/>
      <c r="E6" s="107"/>
      <c r="F6" s="107"/>
      <c r="G6" s="107"/>
      <c r="H6" s="107"/>
      <c r="I6" s="107"/>
      <c r="J6" s="107"/>
      <c r="K6" s="107"/>
      <c r="L6" s="107"/>
      <c r="M6" s="107"/>
    </row>
    <row r="7" spans="1:14" ht="15" x14ac:dyDescent="0.25">
      <c r="B7" s="107"/>
      <c r="C7" s="107"/>
      <c r="D7" s="107"/>
      <c r="E7" s="107"/>
      <c r="F7" s="107"/>
      <c r="G7" s="107"/>
      <c r="H7" s="107"/>
      <c r="I7" s="107"/>
      <c r="J7" s="107"/>
      <c r="K7" s="107"/>
      <c r="L7" s="107"/>
      <c r="M7" s="107"/>
    </row>
    <row r="8" spans="1:14" ht="21" x14ac:dyDescent="0.25">
      <c r="B8" s="159" t="s">
        <v>66</v>
      </c>
      <c r="C8" s="160"/>
      <c r="D8" s="160"/>
      <c r="E8" s="160"/>
      <c r="F8" s="160"/>
      <c r="G8" s="160"/>
      <c r="H8" s="160"/>
      <c r="I8" s="160"/>
      <c r="J8" s="160"/>
      <c r="K8" s="160"/>
      <c r="L8" s="160"/>
      <c r="M8" s="160"/>
    </row>
    <row r="9" spans="1:14" ht="15" x14ac:dyDescent="0.25">
      <c r="B9" s="170" t="s">
        <v>58</v>
      </c>
      <c r="C9" s="171"/>
      <c r="D9" s="171"/>
      <c r="E9" s="171"/>
      <c r="F9" s="171"/>
      <c r="G9" s="171"/>
      <c r="H9" s="171"/>
      <c r="I9" s="171"/>
      <c r="J9" s="171"/>
      <c r="K9" s="171"/>
      <c r="L9" s="171"/>
      <c r="M9" s="171"/>
    </row>
    <row r="10" spans="1:14" ht="15" x14ac:dyDescent="0.25">
      <c r="B10" s="171"/>
      <c r="C10" s="171"/>
      <c r="D10" s="171"/>
      <c r="E10" s="171"/>
      <c r="F10" s="171"/>
      <c r="G10" s="171"/>
      <c r="H10" s="171"/>
      <c r="I10" s="171"/>
      <c r="J10" s="171"/>
      <c r="K10" s="171"/>
      <c r="L10" s="171"/>
      <c r="M10" s="171"/>
    </row>
    <row r="11" spans="1:14" ht="15.75" thickBot="1" x14ac:dyDescent="0.3">
      <c r="B11" s="109"/>
      <c r="C11" s="109"/>
      <c r="D11" s="109"/>
      <c r="E11" s="109"/>
      <c r="F11" s="109"/>
      <c r="G11" s="109"/>
      <c r="H11" s="109"/>
      <c r="I11" s="109"/>
      <c r="J11" s="109"/>
      <c r="K11" s="109"/>
      <c r="L11" s="109"/>
      <c r="M11" s="109"/>
    </row>
    <row r="12" spans="1:14" s="110" customFormat="1" ht="17.25" thickTop="1" thickBot="1" x14ac:dyDescent="0.3">
      <c r="B12" s="161"/>
      <c r="C12" s="162"/>
      <c r="D12" s="162"/>
      <c r="E12" s="162"/>
      <c r="F12" s="162"/>
      <c r="G12" s="162"/>
      <c r="H12" s="162"/>
      <c r="I12" s="163"/>
      <c r="J12" s="111"/>
      <c r="K12" s="112" t="s">
        <v>42</v>
      </c>
      <c r="L12" s="112" t="s">
        <v>43</v>
      </c>
      <c r="M12" s="112" t="s">
        <v>65</v>
      </c>
    </row>
    <row r="13" spans="1:14" s="113" customFormat="1" ht="13.5" thickTop="1" x14ac:dyDescent="0.2">
      <c r="B13" s="114" t="s">
        <v>44</v>
      </c>
      <c r="C13" s="114"/>
      <c r="D13" s="114"/>
      <c r="E13" s="114"/>
      <c r="F13" s="114"/>
      <c r="G13" s="114"/>
      <c r="H13" s="114"/>
      <c r="I13" s="114"/>
      <c r="J13" s="114"/>
      <c r="K13" s="114" t="s">
        <v>45</v>
      </c>
      <c r="L13" s="114"/>
      <c r="M13" s="114"/>
    </row>
    <row r="14" spans="1:14" ht="9.9499999999999993" customHeight="1" thickBot="1" x14ac:dyDescent="0.3">
      <c r="B14" s="115"/>
      <c r="C14" s="115"/>
      <c r="D14" s="115"/>
      <c r="E14" s="115"/>
      <c r="F14" s="115"/>
      <c r="G14" s="115"/>
      <c r="H14" s="115"/>
      <c r="I14" s="115"/>
      <c r="J14" s="115"/>
      <c r="K14" s="115"/>
      <c r="L14" s="115"/>
      <c r="M14" s="115"/>
    </row>
    <row r="15" spans="1:14" ht="17.25" thickTop="1" thickBot="1" x14ac:dyDescent="0.3">
      <c r="B15" s="156"/>
      <c r="C15" s="158"/>
      <c r="D15" s="158"/>
      <c r="E15" s="158"/>
      <c r="F15" s="157"/>
      <c r="G15" s="115"/>
      <c r="H15" s="164" t="s">
        <v>46</v>
      </c>
      <c r="I15" s="165"/>
      <c r="J15" s="165"/>
      <c r="K15" s="165"/>
      <c r="L15" s="165"/>
      <c r="M15" s="166"/>
    </row>
    <row r="16" spans="1:14" ht="16.5" thickTop="1" thickBot="1" x14ac:dyDescent="0.3">
      <c r="B16" s="114" t="s">
        <v>47</v>
      </c>
      <c r="C16" s="115"/>
      <c r="D16" s="115"/>
      <c r="E16" s="115"/>
      <c r="F16" s="115"/>
      <c r="G16" s="115"/>
      <c r="H16" s="167"/>
      <c r="I16" s="168"/>
      <c r="J16" s="168"/>
      <c r="K16" s="168"/>
      <c r="L16" s="168"/>
      <c r="M16" s="169"/>
    </row>
    <row r="17" spans="2:13" ht="9.9499999999999993" customHeight="1" thickTop="1" thickBot="1" x14ac:dyDescent="0.3">
      <c r="B17" s="115"/>
      <c r="C17" s="115"/>
      <c r="D17" s="115"/>
      <c r="E17" s="115"/>
      <c r="F17" s="115"/>
      <c r="G17" s="115"/>
      <c r="H17" s="115"/>
      <c r="I17" s="115"/>
      <c r="J17" s="115"/>
      <c r="K17" s="115"/>
      <c r="L17" s="115"/>
      <c r="M17" s="115"/>
    </row>
    <row r="18" spans="2:13" s="110" customFormat="1" ht="17.25" thickTop="1" thickBot="1" x14ac:dyDescent="0.3">
      <c r="B18" s="156"/>
      <c r="C18" s="158"/>
      <c r="D18" s="158"/>
      <c r="E18" s="158"/>
      <c r="F18" s="157"/>
      <c r="G18" s="116"/>
      <c r="H18" s="156"/>
      <c r="I18" s="158"/>
      <c r="J18" s="158"/>
      <c r="K18" s="158"/>
      <c r="L18" s="158"/>
      <c r="M18" s="157"/>
    </row>
    <row r="19" spans="2:13" ht="15.75" thickTop="1" x14ac:dyDescent="0.25">
      <c r="B19" s="114" t="s">
        <v>48</v>
      </c>
      <c r="C19" s="115"/>
      <c r="D19" s="115"/>
      <c r="E19" s="115"/>
      <c r="F19" s="115"/>
      <c r="G19" s="115"/>
      <c r="H19" s="114" t="s">
        <v>49</v>
      </c>
      <c r="I19" s="115"/>
      <c r="J19" s="115"/>
      <c r="K19" s="115"/>
      <c r="L19" s="115"/>
      <c r="M19" s="115"/>
    </row>
    <row r="20" spans="2:13" ht="9.9499999999999993" customHeight="1" thickBot="1" x14ac:dyDescent="0.3">
      <c r="B20" s="115"/>
      <c r="C20" s="115"/>
      <c r="D20" s="115"/>
      <c r="E20" s="115"/>
      <c r="F20" s="115"/>
      <c r="G20" s="115"/>
      <c r="H20" s="115"/>
      <c r="I20" s="115"/>
      <c r="J20" s="115"/>
      <c r="K20" s="115"/>
      <c r="L20" s="115"/>
      <c r="M20" s="115"/>
    </row>
    <row r="21" spans="2:13" s="110" customFormat="1" ht="17.25" thickTop="1" thickBot="1" x14ac:dyDescent="0.3">
      <c r="B21" s="156"/>
      <c r="C21" s="158"/>
      <c r="D21" s="158"/>
      <c r="E21" s="158"/>
      <c r="F21" s="157"/>
      <c r="G21" s="116"/>
      <c r="H21" s="156"/>
      <c r="I21" s="158"/>
      <c r="J21" s="158"/>
      <c r="K21" s="158"/>
      <c r="L21" s="158"/>
      <c r="M21" s="157"/>
    </row>
    <row r="22" spans="2:13" ht="15.75" thickTop="1" x14ac:dyDescent="0.25">
      <c r="B22" s="114" t="s">
        <v>50</v>
      </c>
      <c r="C22" s="115"/>
      <c r="D22" s="109"/>
      <c r="E22" s="115"/>
      <c r="F22" s="115"/>
      <c r="G22" s="115"/>
      <c r="H22" s="114" t="s">
        <v>51</v>
      </c>
      <c r="I22" s="115"/>
      <c r="J22" s="115"/>
      <c r="K22" s="115"/>
      <c r="L22" s="115"/>
      <c r="M22" s="115"/>
    </row>
    <row r="23" spans="2:13" ht="9.9499999999999993" customHeight="1" thickBot="1" x14ac:dyDescent="0.3">
      <c r="B23" s="115"/>
      <c r="C23" s="115"/>
      <c r="D23" s="115"/>
      <c r="E23" s="115"/>
      <c r="F23" s="115"/>
      <c r="G23" s="115"/>
      <c r="H23" s="115"/>
      <c r="I23" s="115"/>
      <c r="J23" s="115"/>
      <c r="K23" s="115"/>
      <c r="L23" s="115"/>
      <c r="M23" s="115"/>
    </row>
    <row r="24" spans="2:13" s="110" customFormat="1" ht="17.25" thickTop="1" thickBot="1" x14ac:dyDescent="0.3">
      <c r="B24" s="156"/>
      <c r="C24" s="158"/>
      <c r="D24" s="158"/>
      <c r="E24" s="158"/>
      <c r="F24" s="157"/>
      <c r="G24" s="116"/>
      <c r="H24" s="156"/>
      <c r="I24" s="158"/>
      <c r="J24" s="158"/>
      <c r="K24" s="158"/>
      <c r="L24" s="158"/>
      <c r="M24" s="157"/>
    </row>
    <row r="25" spans="2:13" ht="15.75" thickTop="1" x14ac:dyDescent="0.25">
      <c r="B25" s="114" t="s">
        <v>52</v>
      </c>
      <c r="C25" s="115"/>
      <c r="D25" s="115"/>
      <c r="E25" s="115"/>
      <c r="F25" s="115"/>
      <c r="G25" s="115"/>
      <c r="H25" s="114" t="s">
        <v>59</v>
      </c>
      <c r="I25" s="115"/>
      <c r="J25" s="115"/>
      <c r="K25" s="115"/>
      <c r="L25" s="115"/>
      <c r="M25" s="115"/>
    </row>
    <row r="26" spans="2:13" ht="15.75" thickBot="1" x14ac:dyDescent="0.3">
      <c r="B26" s="115"/>
      <c r="C26" s="115"/>
      <c r="D26" s="115"/>
      <c r="E26" s="115"/>
      <c r="F26" s="115"/>
      <c r="G26" s="115"/>
      <c r="H26" s="115"/>
      <c r="I26" s="115"/>
      <c r="J26" s="115"/>
      <c r="K26" s="115"/>
      <c r="L26" s="115"/>
      <c r="M26" s="115"/>
    </row>
    <row r="27" spans="2:13" ht="17.25" thickTop="1" thickBot="1" x14ac:dyDescent="0.3">
      <c r="B27" s="117" t="s">
        <v>53</v>
      </c>
      <c r="C27" s="156"/>
      <c r="D27" s="157"/>
      <c r="E27" s="115"/>
      <c r="F27" s="118" t="s">
        <v>54</v>
      </c>
      <c r="G27" s="156"/>
      <c r="H27" s="158"/>
      <c r="I27" s="158"/>
      <c r="J27" s="158"/>
      <c r="K27" s="158"/>
      <c r="L27" s="158"/>
      <c r="M27" s="157"/>
    </row>
    <row r="28" spans="2:13" ht="9.9499999999999993" customHeight="1" thickTop="1" thickBot="1" x14ac:dyDescent="0.3">
      <c r="B28" s="113"/>
      <c r="C28" s="146"/>
      <c r="D28" s="146"/>
      <c r="F28" s="113"/>
    </row>
    <row r="29" spans="2:13" ht="17.25" thickTop="1" thickBot="1" x14ac:dyDescent="0.3">
      <c r="B29" s="114" t="s">
        <v>55</v>
      </c>
      <c r="C29" s="147"/>
      <c r="D29" s="148"/>
      <c r="F29" s="118" t="s">
        <v>56</v>
      </c>
      <c r="G29" s="147"/>
      <c r="H29" s="149"/>
      <c r="I29" s="149"/>
      <c r="J29" s="149"/>
      <c r="K29" s="149"/>
      <c r="L29" s="149"/>
      <c r="M29" s="148"/>
    </row>
    <row r="30" spans="2:13" ht="16.5" thickTop="1" thickBot="1" x14ac:dyDescent="0.3"/>
    <row r="31" spans="2:13" ht="16.5" thickTop="1" x14ac:dyDescent="0.25">
      <c r="B31" s="150"/>
      <c r="C31" s="151"/>
      <c r="D31" s="151"/>
      <c r="E31" s="151"/>
      <c r="F31" s="151"/>
      <c r="G31" s="151"/>
      <c r="H31" s="151"/>
      <c r="I31" s="151"/>
      <c r="J31" s="151"/>
      <c r="K31" s="151"/>
      <c r="L31" s="151"/>
      <c r="M31" s="152"/>
    </row>
    <row r="32" spans="2:13" ht="16.5" thickBot="1" x14ac:dyDescent="0.3">
      <c r="B32" s="153"/>
      <c r="C32" s="154"/>
      <c r="D32" s="154"/>
      <c r="E32" s="154"/>
      <c r="F32" s="154"/>
      <c r="G32" s="154"/>
      <c r="H32" s="154"/>
      <c r="I32" s="154"/>
      <c r="J32" s="154"/>
      <c r="K32" s="154"/>
      <c r="L32" s="154"/>
      <c r="M32" s="155"/>
    </row>
    <row r="33" spans="2:2" ht="15.75" thickTop="1" x14ac:dyDescent="0.25">
      <c r="B33" s="114" t="s">
        <v>57</v>
      </c>
    </row>
    <row r="34" spans="2:2" ht="15" x14ac:dyDescent="0.25"/>
    <row r="35" spans="2:2" ht="15" x14ac:dyDescent="0.25"/>
    <row r="36" spans="2:2" ht="15" x14ac:dyDescent="0.25"/>
    <row r="37" spans="2:2" ht="15" x14ac:dyDescent="0.25"/>
    <row r="38" spans="2:2" ht="15" x14ac:dyDescent="0.25"/>
    <row r="39" spans="2:2" ht="15" x14ac:dyDescent="0.25"/>
    <row r="40" spans="2:2" ht="15" x14ac:dyDescent="0.25"/>
    <row r="41" spans="2:2" ht="15" x14ac:dyDescent="0.25"/>
    <row r="42" spans="2:2" ht="15" x14ac:dyDescent="0.25"/>
    <row r="43" spans="2:2" ht="15" x14ac:dyDescent="0.25"/>
    <row r="44" spans="2:2" ht="15" x14ac:dyDescent="0.25"/>
    <row r="45" spans="2:2" ht="15" x14ac:dyDescent="0.25"/>
    <row r="46" spans="2:2" ht="15" x14ac:dyDescent="0.25"/>
    <row r="47" spans="2:2" ht="15" x14ac:dyDescent="0.25"/>
    <row r="48" spans="2:2"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sheetData>
  <sheetProtection password="ED23" sheet="1" objects="1" scenarios="1" selectLockedCells="1"/>
  <mergeCells count="18">
    <mergeCell ref="C27:D27"/>
    <mergeCell ref="G27:M27"/>
    <mergeCell ref="B8:M8"/>
    <mergeCell ref="B12:I12"/>
    <mergeCell ref="B15:F15"/>
    <mergeCell ref="H15:M16"/>
    <mergeCell ref="B18:F18"/>
    <mergeCell ref="H18:M18"/>
    <mergeCell ref="B9:M10"/>
    <mergeCell ref="B21:F21"/>
    <mergeCell ref="H21:M21"/>
    <mergeCell ref="B24:F24"/>
    <mergeCell ref="H24:M24"/>
    <mergeCell ref="C28:D28"/>
    <mergeCell ref="C29:D29"/>
    <mergeCell ref="G29:M29"/>
    <mergeCell ref="B31:M31"/>
    <mergeCell ref="B32:M32"/>
  </mergeCells>
  <printOptions horizontalCentered="1"/>
  <pageMargins left="0" right="0" top="0.39370078740157483" bottom="0" header="0.31496062992125984" footer="0.31496062992125984"/>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I83"/>
  <sheetViews>
    <sheetView showGridLines="0" tabSelected="1" view="pageBreakPreview" zoomScaleNormal="70" zoomScaleSheetLayoutView="100" workbookViewId="0">
      <selection activeCell="D27" sqref="D27"/>
    </sheetView>
  </sheetViews>
  <sheetFormatPr defaultColWidth="0" defaultRowHeight="15" zeroHeight="1" x14ac:dyDescent="0.25"/>
  <cols>
    <col min="1" max="1" width="2" style="64" bestFit="1" customWidth="1"/>
    <col min="2" max="2" width="9.140625" style="94" customWidth="1"/>
    <col min="3" max="3" width="83.85546875" style="94" customWidth="1"/>
    <col min="4" max="5" width="6.7109375" style="64" customWidth="1"/>
    <col min="6" max="7" width="2.7109375" style="64" hidden="1" customWidth="1"/>
    <col min="8" max="8" width="2" style="64" bestFit="1" customWidth="1"/>
    <col min="9" max="9" width="0" style="64" hidden="1" customWidth="1"/>
    <col min="10" max="16384" width="9.140625" style="64" hidden="1"/>
  </cols>
  <sheetData>
    <row r="1" spans="2:7" x14ac:dyDescent="0.25">
      <c r="B1" s="64"/>
      <c r="C1" s="64"/>
    </row>
    <row r="2" spans="2:7" x14ac:dyDescent="0.25">
      <c r="B2" s="64"/>
      <c r="C2" s="64"/>
    </row>
    <row r="3" spans="2:7" x14ac:dyDescent="0.25">
      <c r="B3" s="64"/>
      <c r="C3" s="64"/>
    </row>
    <row r="4" spans="2:7" ht="15.75" thickBot="1" x14ac:dyDescent="0.3">
      <c r="B4" s="64"/>
      <c r="C4" s="64"/>
    </row>
    <row r="5" spans="2:7" x14ac:dyDescent="0.25">
      <c r="B5" s="172" t="s">
        <v>60</v>
      </c>
      <c r="C5" s="173"/>
      <c r="D5" s="176" t="s">
        <v>1</v>
      </c>
      <c r="E5" s="177"/>
    </row>
    <row r="6" spans="2:7" ht="15.75" thickBot="1" x14ac:dyDescent="0.3">
      <c r="B6" s="174"/>
      <c r="C6" s="175"/>
      <c r="D6" s="65" t="s">
        <v>2</v>
      </c>
      <c r="E6" s="66" t="s">
        <v>3</v>
      </c>
    </row>
    <row r="7" spans="2:7" ht="92.25" customHeight="1" x14ac:dyDescent="0.25">
      <c r="B7" s="102">
        <v>0.1</v>
      </c>
      <c r="C7" s="105" t="s">
        <v>72</v>
      </c>
      <c r="D7" s="131"/>
      <c r="E7" s="131"/>
      <c r="F7" s="67">
        <f t="shared" ref="F7:F19" si="0">IF(D7="",,IF(D7=" ",,1))</f>
        <v>0</v>
      </c>
      <c r="G7" s="67">
        <f t="shared" ref="G7:G19" si="1">IF(E7="",,IF(E7=" ",,1))</f>
        <v>0</v>
      </c>
    </row>
    <row r="8" spans="2:7" x14ac:dyDescent="0.25">
      <c r="C8" s="121" t="s">
        <v>30</v>
      </c>
      <c r="D8" s="73">
        <v>0</v>
      </c>
      <c r="E8" s="73">
        <v>0</v>
      </c>
    </row>
    <row r="9" spans="2:7" x14ac:dyDescent="0.25">
      <c r="C9" s="122" t="s">
        <v>31</v>
      </c>
      <c r="D9" s="70">
        <f>SUM(F7)</f>
        <v>0</v>
      </c>
      <c r="E9" s="70">
        <f>SUM(G7)</f>
        <v>0</v>
      </c>
    </row>
    <row r="10" spans="2:7" x14ac:dyDescent="0.25">
      <c r="C10" s="122" t="s">
        <v>6</v>
      </c>
      <c r="D10" s="71">
        <f>SUM(D8:D9)</f>
        <v>0</v>
      </c>
      <c r="E10" s="71">
        <f>SUM(E8:E9)</f>
        <v>0</v>
      </c>
    </row>
    <row r="11" spans="2:7" ht="15.75" thickBot="1" x14ac:dyDescent="0.3"/>
    <row r="12" spans="2:7" x14ac:dyDescent="0.25">
      <c r="B12" s="172" t="s">
        <v>23</v>
      </c>
      <c r="C12" s="173"/>
      <c r="D12" s="176" t="s">
        <v>1</v>
      </c>
      <c r="E12" s="177"/>
    </row>
    <row r="13" spans="2:7" ht="15.75" thickBot="1" x14ac:dyDescent="0.3">
      <c r="B13" s="174"/>
      <c r="C13" s="175"/>
      <c r="D13" s="65" t="s">
        <v>2</v>
      </c>
      <c r="E13" s="66" t="s">
        <v>3</v>
      </c>
    </row>
    <row r="14" spans="2:7" ht="80.25" customHeight="1" x14ac:dyDescent="0.25">
      <c r="B14" s="102">
        <v>1.1000000000000001</v>
      </c>
      <c r="C14" s="77" t="s">
        <v>22</v>
      </c>
      <c r="D14" s="132"/>
      <c r="E14" s="132"/>
      <c r="F14" s="67">
        <f t="shared" si="0"/>
        <v>0</v>
      </c>
      <c r="G14" s="67">
        <f t="shared" si="1"/>
        <v>0</v>
      </c>
    </row>
    <row r="15" spans="2:7" ht="162" customHeight="1" x14ac:dyDescent="0.25">
      <c r="B15" s="102">
        <v>1.2</v>
      </c>
      <c r="C15" s="76" t="s">
        <v>67</v>
      </c>
      <c r="D15" s="132"/>
      <c r="E15" s="132"/>
      <c r="F15" s="67">
        <f t="shared" si="0"/>
        <v>0</v>
      </c>
      <c r="G15" s="67">
        <f t="shared" si="1"/>
        <v>0</v>
      </c>
    </row>
    <row r="16" spans="2:7" ht="91.5" customHeight="1" x14ac:dyDescent="0.25">
      <c r="B16" s="102">
        <v>1.3</v>
      </c>
      <c r="C16" s="133" t="s">
        <v>64</v>
      </c>
      <c r="D16" s="132"/>
      <c r="E16" s="132"/>
      <c r="F16" s="67">
        <f t="shared" ref="F16" si="2">IF(D16="",,IF(D16=" ",,1))</f>
        <v>0</v>
      </c>
      <c r="G16" s="67">
        <f t="shared" ref="G16" si="3">IF(E16="",,IF(E16=" ",,1))</f>
        <v>0</v>
      </c>
    </row>
    <row r="17" spans="2:7" ht="125.25" customHeight="1" x14ac:dyDescent="0.25">
      <c r="B17" s="102">
        <v>1.4</v>
      </c>
      <c r="C17" s="75" t="s">
        <v>70</v>
      </c>
      <c r="D17" s="132"/>
      <c r="E17" s="132"/>
      <c r="F17" s="67">
        <f t="shared" si="0"/>
        <v>0</v>
      </c>
      <c r="G17" s="67">
        <f t="shared" si="1"/>
        <v>0</v>
      </c>
    </row>
    <row r="18" spans="2:7" ht="159.75" customHeight="1" x14ac:dyDescent="0.25">
      <c r="B18" s="102">
        <v>1.5</v>
      </c>
      <c r="C18" s="75" t="s">
        <v>75</v>
      </c>
      <c r="D18" s="132"/>
      <c r="E18" s="132"/>
      <c r="F18" s="67">
        <f t="shared" ref="F18" si="4">IF(D18="",,IF(D18=" ",,1))</f>
        <v>0</v>
      </c>
      <c r="G18" s="67">
        <f t="shared" ref="G18" si="5">IF(E18="",,IF(E18=" ",,1))</f>
        <v>0</v>
      </c>
    </row>
    <row r="19" spans="2:7" ht="120.75" customHeight="1" x14ac:dyDescent="0.25">
      <c r="B19" s="102">
        <v>1.6</v>
      </c>
      <c r="C19" s="77" t="s">
        <v>76</v>
      </c>
      <c r="D19" s="132"/>
      <c r="E19" s="132"/>
      <c r="F19" s="67">
        <f t="shared" si="0"/>
        <v>0</v>
      </c>
      <c r="G19" s="67">
        <f t="shared" si="1"/>
        <v>0</v>
      </c>
    </row>
    <row r="20" spans="2:7" x14ac:dyDescent="0.25">
      <c r="C20" s="121" t="s">
        <v>30</v>
      </c>
      <c r="D20" s="73">
        <f>SUM(F16)</f>
        <v>0</v>
      </c>
      <c r="E20" s="73">
        <f>SUM(G16)</f>
        <v>0</v>
      </c>
    </row>
    <row r="21" spans="2:7" x14ac:dyDescent="0.25">
      <c r="C21" s="122" t="s">
        <v>31</v>
      </c>
      <c r="D21" s="70">
        <f>SUM(F14,F15,F17,F18,F19)</f>
        <v>0</v>
      </c>
      <c r="E21" s="70">
        <f>SUM(G14,G15,G17,G18,G19)</f>
        <v>0</v>
      </c>
    </row>
    <row r="22" spans="2:7" x14ac:dyDescent="0.25">
      <c r="C22" s="122" t="s">
        <v>6</v>
      </c>
      <c r="D22" s="71">
        <f>SUM(D20:D21)</f>
        <v>0</v>
      </c>
      <c r="E22" s="71">
        <f>SUM(E20:E21)</f>
        <v>0</v>
      </c>
    </row>
    <row r="23" spans="2:7" ht="15.75" thickBot="1" x14ac:dyDescent="0.3"/>
    <row r="24" spans="2:7" x14ac:dyDescent="0.25">
      <c r="B24" s="178" t="s">
        <v>24</v>
      </c>
      <c r="C24" s="179"/>
      <c r="D24" s="182" t="s">
        <v>1</v>
      </c>
      <c r="E24" s="183"/>
    </row>
    <row r="25" spans="2:7" ht="15.75" thickBot="1" x14ac:dyDescent="0.3">
      <c r="B25" s="180"/>
      <c r="C25" s="181"/>
      <c r="D25" s="65" t="s">
        <v>2</v>
      </c>
      <c r="E25" s="66" t="s">
        <v>3</v>
      </c>
    </row>
    <row r="26" spans="2:7" ht="76.5" x14ac:dyDescent="0.25">
      <c r="B26" s="102">
        <v>2.1</v>
      </c>
      <c r="C26" s="76" t="s">
        <v>93</v>
      </c>
      <c r="D26" s="131"/>
      <c r="E26" s="131"/>
      <c r="F26" s="67">
        <f t="shared" ref="F26:G30" si="6">IF(D26="",,IF(D26=" ",,1))</f>
        <v>0</v>
      </c>
      <c r="G26" s="67">
        <f t="shared" si="6"/>
        <v>0</v>
      </c>
    </row>
    <row r="27" spans="2:7" ht="168" customHeight="1" x14ac:dyDescent="0.25">
      <c r="B27" s="103">
        <v>2.2000000000000002</v>
      </c>
      <c r="C27" s="77" t="s">
        <v>77</v>
      </c>
      <c r="D27" s="132"/>
      <c r="E27" s="132"/>
      <c r="F27" s="67">
        <f t="shared" si="6"/>
        <v>0</v>
      </c>
      <c r="G27" s="67">
        <f t="shared" si="6"/>
        <v>0</v>
      </c>
    </row>
    <row r="28" spans="2:7" ht="107.25" customHeight="1" x14ac:dyDescent="0.25">
      <c r="B28" s="102">
        <v>2.2999999999999998</v>
      </c>
      <c r="C28" s="145" t="s">
        <v>74</v>
      </c>
      <c r="D28" s="132"/>
      <c r="E28" s="132"/>
      <c r="F28" s="67">
        <f t="shared" si="6"/>
        <v>0</v>
      </c>
      <c r="G28" s="67">
        <f t="shared" si="6"/>
        <v>0</v>
      </c>
    </row>
    <row r="29" spans="2:7" ht="76.5" x14ac:dyDescent="0.25">
      <c r="B29" s="103">
        <v>2.4</v>
      </c>
      <c r="C29" s="76" t="s">
        <v>34</v>
      </c>
      <c r="D29" s="132"/>
      <c r="E29" s="132"/>
      <c r="F29" s="67">
        <f t="shared" si="6"/>
        <v>0</v>
      </c>
      <c r="G29" s="67">
        <f t="shared" si="6"/>
        <v>0</v>
      </c>
    </row>
    <row r="30" spans="2:7" ht="118.5" customHeight="1" x14ac:dyDescent="0.25">
      <c r="B30" s="102">
        <v>2.5</v>
      </c>
      <c r="C30" s="133" t="s">
        <v>78</v>
      </c>
      <c r="D30" s="132"/>
      <c r="E30" s="132"/>
      <c r="F30" s="67">
        <f t="shared" si="6"/>
        <v>0</v>
      </c>
      <c r="G30" s="67">
        <f t="shared" si="6"/>
        <v>0</v>
      </c>
    </row>
    <row r="31" spans="2:7" x14ac:dyDescent="0.25">
      <c r="B31" s="95"/>
      <c r="C31" s="121" t="s">
        <v>30</v>
      </c>
      <c r="D31" s="68">
        <f>SUM(F30)</f>
        <v>0</v>
      </c>
      <c r="E31" s="68">
        <f>SUM(G30)</f>
        <v>0</v>
      </c>
      <c r="F31" s="69"/>
      <c r="G31" s="69"/>
    </row>
    <row r="32" spans="2:7" x14ac:dyDescent="0.25">
      <c r="B32" s="95"/>
      <c r="C32" s="122" t="s">
        <v>31</v>
      </c>
      <c r="D32" s="70">
        <f>SUM(F26,F27,F28,F29)</f>
        <v>0</v>
      </c>
      <c r="E32" s="70">
        <f>SUM(G26,G27,G28,G29)</f>
        <v>0</v>
      </c>
      <c r="F32" s="69"/>
      <c r="G32" s="69"/>
    </row>
    <row r="33" spans="2:7" x14ac:dyDescent="0.25">
      <c r="B33" s="95"/>
      <c r="C33" s="122" t="s">
        <v>6</v>
      </c>
      <c r="D33" s="71">
        <f>SUM(D31:D32)</f>
        <v>0</v>
      </c>
      <c r="E33" s="71">
        <f>SUM(E31:E32)</f>
        <v>0</v>
      </c>
      <c r="F33" s="69"/>
      <c r="G33" s="69"/>
    </row>
    <row r="34" spans="2:7" ht="15.75" thickBot="1" x14ac:dyDescent="0.3">
      <c r="B34" s="96"/>
      <c r="C34" s="97"/>
      <c r="D34" s="72"/>
    </row>
    <row r="35" spans="2:7" x14ac:dyDescent="0.25">
      <c r="B35" s="178" t="s">
        <v>25</v>
      </c>
      <c r="C35" s="179"/>
      <c r="D35" s="176" t="s">
        <v>1</v>
      </c>
      <c r="E35" s="177"/>
    </row>
    <row r="36" spans="2:7" ht="15.75" thickBot="1" x14ac:dyDescent="0.3">
      <c r="B36" s="180"/>
      <c r="C36" s="181"/>
      <c r="D36" s="65" t="s">
        <v>2</v>
      </c>
      <c r="E36" s="66" t="s">
        <v>3</v>
      </c>
    </row>
    <row r="37" spans="2:7" ht="140.25" x14ac:dyDescent="0.25">
      <c r="B37" s="102">
        <v>3.1</v>
      </c>
      <c r="C37" s="77" t="s">
        <v>79</v>
      </c>
      <c r="D37" s="131"/>
      <c r="E37" s="131"/>
      <c r="F37" s="67">
        <f>IF(D37="",,IF(D37=" ",,1))</f>
        <v>0</v>
      </c>
      <c r="G37" s="67">
        <f>IF(E37="",,IF(E37=" ",,1))</f>
        <v>0</v>
      </c>
    </row>
    <row r="38" spans="2:7" ht="349.5" customHeight="1" x14ac:dyDescent="0.25">
      <c r="B38" s="103">
        <v>3.2</v>
      </c>
      <c r="C38" s="77" t="s">
        <v>80</v>
      </c>
      <c r="D38" s="131"/>
      <c r="E38" s="131"/>
      <c r="F38" s="67">
        <f>IF(D38="",,IF(D38=" ",,1))</f>
        <v>0</v>
      </c>
      <c r="G38" s="67">
        <f>IF(E38="",,IF(E38=" ",,1))</f>
        <v>0</v>
      </c>
    </row>
    <row r="39" spans="2:7" ht="150.75" customHeight="1" x14ac:dyDescent="0.25">
      <c r="B39" s="102">
        <v>3.3</v>
      </c>
      <c r="C39" s="126" t="s">
        <v>62</v>
      </c>
      <c r="D39" s="132"/>
      <c r="E39" s="132"/>
      <c r="F39" s="67">
        <f t="shared" ref="F39:F46" si="7">IF(D39="",,IF(D39=" ",,1))</f>
        <v>0</v>
      </c>
      <c r="G39" s="67">
        <f t="shared" ref="G39:G46" si="8">IF(E39="",,IF(E39=" ",,1))</f>
        <v>0</v>
      </c>
    </row>
    <row r="40" spans="2:7" ht="105.75" customHeight="1" x14ac:dyDescent="0.25">
      <c r="B40" s="103">
        <v>3.4</v>
      </c>
      <c r="C40" s="125" t="s">
        <v>68</v>
      </c>
      <c r="D40" s="132"/>
      <c r="E40" s="132"/>
      <c r="F40" s="67">
        <f t="shared" si="7"/>
        <v>0</v>
      </c>
      <c r="G40" s="67">
        <f t="shared" si="8"/>
        <v>0</v>
      </c>
    </row>
    <row r="41" spans="2:7" ht="76.5" x14ac:dyDescent="0.25">
      <c r="B41" s="102">
        <v>3.5</v>
      </c>
      <c r="C41" s="77" t="s">
        <v>61</v>
      </c>
      <c r="D41" s="132"/>
      <c r="E41" s="132"/>
      <c r="F41" s="67">
        <f t="shared" si="7"/>
        <v>0</v>
      </c>
      <c r="G41" s="67">
        <f t="shared" si="8"/>
        <v>0</v>
      </c>
    </row>
    <row r="42" spans="2:7" ht="114.75" x14ac:dyDescent="0.25">
      <c r="B42" s="103">
        <v>3.6</v>
      </c>
      <c r="C42" s="76" t="s">
        <v>81</v>
      </c>
      <c r="D42" s="132"/>
      <c r="E42" s="132"/>
      <c r="F42" s="67">
        <f t="shared" si="7"/>
        <v>0</v>
      </c>
      <c r="G42" s="67">
        <f t="shared" si="8"/>
        <v>0</v>
      </c>
    </row>
    <row r="43" spans="2:7" ht="97.5" customHeight="1" x14ac:dyDescent="0.25">
      <c r="B43" s="102">
        <v>3.7</v>
      </c>
      <c r="C43" s="79" t="s">
        <v>82</v>
      </c>
      <c r="D43" s="132"/>
      <c r="E43" s="132"/>
      <c r="F43" s="67">
        <f t="shared" si="7"/>
        <v>0</v>
      </c>
      <c r="G43" s="67">
        <f t="shared" si="8"/>
        <v>0</v>
      </c>
    </row>
    <row r="44" spans="2:7" ht="84.75" customHeight="1" x14ac:dyDescent="0.25">
      <c r="B44" s="103">
        <v>3.8</v>
      </c>
      <c r="C44" s="79" t="s">
        <v>84</v>
      </c>
      <c r="D44" s="132"/>
      <c r="E44" s="132"/>
      <c r="F44" s="67">
        <f t="shared" si="7"/>
        <v>0</v>
      </c>
      <c r="G44" s="67">
        <f t="shared" si="8"/>
        <v>0</v>
      </c>
    </row>
    <row r="45" spans="2:7" ht="66.75" customHeight="1" x14ac:dyDescent="0.25">
      <c r="B45" s="102">
        <v>3.9</v>
      </c>
      <c r="C45" s="79" t="s">
        <v>83</v>
      </c>
      <c r="D45" s="132"/>
      <c r="E45" s="132"/>
      <c r="F45" s="67">
        <f t="shared" si="7"/>
        <v>0</v>
      </c>
      <c r="G45" s="67">
        <f t="shared" si="8"/>
        <v>0</v>
      </c>
    </row>
    <row r="46" spans="2:7" ht="127.5" x14ac:dyDescent="0.25">
      <c r="B46" s="104">
        <v>3.1</v>
      </c>
      <c r="C46" s="79" t="s">
        <v>85</v>
      </c>
      <c r="D46" s="132"/>
      <c r="E46" s="132"/>
      <c r="F46" s="67">
        <f t="shared" si="7"/>
        <v>0</v>
      </c>
      <c r="G46" s="67">
        <f t="shared" si="8"/>
        <v>0</v>
      </c>
    </row>
    <row r="47" spans="2:7" ht="15" customHeight="1" x14ac:dyDescent="0.25">
      <c r="B47" s="95"/>
      <c r="C47" s="121" t="s">
        <v>30</v>
      </c>
      <c r="D47" s="73">
        <f>SUM(F46,F45,F44,F43,F40,F39)</f>
        <v>0</v>
      </c>
      <c r="E47" s="73">
        <f>SUM(G46,G45,G44,G43,G40,G39)</f>
        <v>0</v>
      </c>
      <c r="F47" s="74"/>
      <c r="G47" s="74"/>
    </row>
    <row r="48" spans="2:7" ht="15" customHeight="1" x14ac:dyDescent="0.25">
      <c r="B48" s="95"/>
      <c r="C48" s="122" t="s">
        <v>31</v>
      </c>
      <c r="D48" s="70">
        <f>SUM(F42,F41,F38,F37)</f>
        <v>0</v>
      </c>
      <c r="E48" s="70">
        <f>SUM(G42,G41,G38,G37)</f>
        <v>0</v>
      </c>
      <c r="F48" s="74"/>
      <c r="G48" s="74"/>
    </row>
    <row r="49" spans="2:7" ht="15" customHeight="1" x14ac:dyDescent="0.25">
      <c r="B49" s="95"/>
      <c r="C49" s="122" t="s">
        <v>6</v>
      </c>
      <c r="D49" s="71">
        <f>SUM(D47:D48)</f>
        <v>0</v>
      </c>
      <c r="E49" s="71">
        <f>SUM(E47:E48)</f>
        <v>0</v>
      </c>
      <c r="F49" s="74"/>
      <c r="G49" s="74"/>
    </row>
    <row r="50" spans="2:7" ht="15.75" thickBot="1" x14ac:dyDescent="0.3">
      <c r="B50" s="98"/>
      <c r="C50" s="99"/>
    </row>
    <row r="51" spans="2:7" x14ac:dyDescent="0.25">
      <c r="B51" s="178" t="s">
        <v>32</v>
      </c>
      <c r="C51" s="179"/>
      <c r="D51" s="176" t="s">
        <v>1</v>
      </c>
      <c r="E51" s="177"/>
    </row>
    <row r="52" spans="2:7" ht="15.75" thickBot="1" x14ac:dyDescent="0.3">
      <c r="B52" s="180"/>
      <c r="C52" s="181"/>
      <c r="D52" s="65" t="s">
        <v>2</v>
      </c>
      <c r="E52" s="66" t="s">
        <v>3</v>
      </c>
    </row>
    <row r="53" spans="2:7" ht="102" x14ac:dyDescent="0.25">
      <c r="B53" s="102">
        <v>4.0999999999999996</v>
      </c>
      <c r="C53" s="77" t="s">
        <v>36</v>
      </c>
      <c r="D53" s="131"/>
      <c r="E53" s="131"/>
      <c r="F53" s="67">
        <f>IF(D53="",,IF(D53=" ",,1))</f>
        <v>0</v>
      </c>
      <c r="G53" s="67">
        <f>IF(E53="",,IF(E53=" ",,1))</f>
        <v>0</v>
      </c>
    </row>
    <row r="54" spans="2:7" ht="248.25" customHeight="1" x14ac:dyDescent="0.25">
      <c r="B54" s="103">
        <v>4.2</v>
      </c>
      <c r="C54" s="127" t="s">
        <v>88</v>
      </c>
      <c r="D54" s="132"/>
      <c r="E54" s="132"/>
      <c r="F54" s="67">
        <f t="shared" ref="F54:F63" si="9">IF(D54="",,IF(D54=" ",,1))</f>
        <v>0</v>
      </c>
      <c r="G54" s="67">
        <f t="shared" ref="G54:G63" si="10">IF(E54="",,IF(E54=" ",,1))</f>
        <v>0</v>
      </c>
    </row>
    <row r="55" spans="2:7" ht="87.75" customHeight="1" x14ac:dyDescent="0.25">
      <c r="B55" s="102">
        <v>4.3</v>
      </c>
      <c r="C55" s="128" t="s">
        <v>37</v>
      </c>
      <c r="D55" s="132"/>
      <c r="E55" s="132"/>
      <c r="F55" s="67">
        <f t="shared" si="9"/>
        <v>0</v>
      </c>
      <c r="G55" s="67">
        <f t="shared" si="10"/>
        <v>0</v>
      </c>
    </row>
    <row r="56" spans="2:7" ht="146.25" customHeight="1" x14ac:dyDescent="0.25">
      <c r="B56" s="103">
        <v>4.4000000000000004</v>
      </c>
      <c r="C56" s="79" t="s">
        <v>86</v>
      </c>
      <c r="D56" s="132"/>
      <c r="E56" s="132"/>
      <c r="F56" s="67">
        <f t="shared" si="9"/>
        <v>0</v>
      </c>
      <c r="G56" s="67">
        <f t="shared" si="10"/>
        <v>0</v>
      </c>
    </row>
    <row r="57" spans="2:7" ht="63.75" x14ac:dyDescent="0.25">
      <c r="B57" s="102">
        <v>4.5</v>
      </c>
      <c r="C57" s="80" t="s">
        <v>87</v>
      </c>
      <c r="D57" s="132"/>
      <c r="E57" s="132"/>
      <c r="F57" s="67">
        <f t="shared" si="9"/>
        <v>0</v>
      </c>
      <c r="G57" s="67">
        <f t="shared" si="10"/>
        <v>0</v>
      </c>
    </row>
    <row r="58" spans="2:7" ht="102" customHeight="1" x14ac:dyDescent="0.25">
      <c r="B58" s="103">
        <v>4.5999999999999996</v>
      </c>
      <c r="C58" s="80" t="s">
        <v>73</v>
      </c>
      <c r="D58" s="132"/>
      <c r="E58" s="132"/>
      <c r="F58" s="67">
        <f t="shared" si="9"/>
        <v>0</v>
      </c>
      <c r="G58" s="67">
        <f t="shared" si="10"/>
        <v>0</v>
      </c>
    </row>
    <row r="59" spans="2:7" ht="124.5" customHeight="1" x14ac:dyDescent="0.25">
      <c r="B59" s="102">
        <v>4.7</v>
      </c>
      <c r="C59" s="81" t="s">
        <v>38</v>
      </c>
      <c r="D59" s="132"/>
      <c r="E59" s="132"/>
      <c r="F59" s="67">
        <f t="shared" si="9"/>
        <v>0</v>
      </c>
      <c r="G59" s="67">
        <f t="shared" si="10"/>
        <v>0</v>
      </c>
    </row>
    <row r="60" spans="2:7" ht="84.75" customHeight="1" x14ac:dyDescent="0.25">
      <c r="B60" s="103">
        <v>4.8</v>
      </c>
      <c r="C60" s="75" t="s">
        <v>69</v>
      </c>
      <c r="D60" s="132"/>
      <c r="E60" s="132"/>
      <c r="F60" s="67">
        <f t="shared" si="9"/>
        <v>0</v>
      </c>
      <c r="G60" s="67">
        <f t="shared" si="10"/>
        <v>0</v>
      </c>
    </row>
    <row r="61" spans="2:7" ht="76.5" x14ac:dyDescent="0.25">
      <c r="B61" s="102">
        <v>4.9000000000000004</v>
      </c>
      <c r="C61" s="80" t="s">
        <v>39</v>
      </c>
      <c r="D61" s="132"/>
      <c r="E61" s="132"/>
      <c r="F61" s="67">
        <f t="shared" si="9"/>
        <v>0</v>
      </c>
      <c r="G61" s="67">
        <f t="shared" si="10"/>
        <v>0</v>
      </c>
    </row>
    <row r="62" spans="2:7" ht="102" x14ac:dyDescent="0.25">
      <c r="B62" s="104">
        <v>4.0999999999999996</v>
      </c>
      <c r="C62" s="82" t="s">
        <v>63</v>
      </c>
      <c r="D62" s="132"/>
      <c r="E62" s="132"/>
      <c r="F62" s="67">
        <f t="shared" si="9"/>
        <v>0</v>
      </c>
      <c r="G62" s="67">
        <f t="shared" si="10"/>
        <v>0</v>
      </c>
    </row>
    <row r="63" spans="2:7" ht="114.75" x14ac:dyDescent="0.25">
      <c r="B63" s="103">
        <v>4.1100000000000003</v>
      </c>
      <c r="C63" s="76" t="s">
        <v>40</v>
      </c>
      <c r="D63" s="132"/>
      <c r="E63" s="132"/>
      <c r="F63" s="67">
        <f t="shared" si="9"/>
        <v>0</v>
      </c>
      <c r="G63" s="67">
        <f t="shared" si="10"/>
        <v>0</v>
      </c>
    </row>
    <row r="64" spans="2:7" x14ac:dyDescent="0.25">
      <c r="B64" s="100"/>
      <c r="C64" s="121" t="s">
        <v>30</v>
      </c>
      <c r="D64" s="73">
        <f>SUM(F54,F56)</f>
        <v>0</v>
      </c>
      <c r="E64" s="73">
        <f>SUM(G54,G56)</f>
        <v>0</v>
      </c>
      <c r="F64" s="74"/>
      <c r="G64" s="74"/>
    </row>
    <row r="65" spans="2:7" x14ac:dyDescent="0.25">
      <c r="B65" s="100"/>
      <c r="C65" s="122" t="s">
        <v>31</v>
      </c>
      <c r="D65" s="70">
        <f>SUM(F63,F62,F61,F60,F59,F58,F57,F55,F53)</f>
        <v>0</v>
      </c>
      <c r="E65" s="70">
        <f>SUM(G63,G62,G61,G60,G59,G58,G57,G55,G53)</f>
        <v>0</v>
      </c>
      <c r="F65" s="74"/>
      <c r="G65" s="74"/>
    </row>
    <row r="66" spans="2:7" x14ac:dyDescent="0.25">
      <c r="B66" s="100"/>
      <c r="C66" s="122" t="s">
        <v>6</v>
      </c>
      <c r="D66" s="71">
        <f>SUM(D64:D65)</f>
        <v>0</v>
      </c>
      <c r="E66" s="71">
        <f>SUM(E64:E65)</f>
        <v>0</v>
      </c>
      <c r="F66" s="74"/>
      <c r="G66" s="74"/>
    </row>
    <row r="67" spans="2:7" ht="15.75" thickBot="1" x14ac:dyDescent="0.3">
      <c r="B67" s="98"/>
      <c r="C67" s="99"/>
    </row>
    <row r="68" spans="2:7" x14ac:dyDescent="0.25">
      <c r="B68" s="178" t="s">
        <v>33</v>
      </c>
      <c r="C68" s="179"/>
      <c r="D68" s="176" t="s">
        <v>1</v>
      </c>
      <c r="E68" s="177"/>
    </row>
    <row r="69" spans="2:7" ht="15.75" thickBot="1" x14ac:dyDescent="0.3">
      <c r="B69" s="180"/>
      <c r="C69" s="181"/>
      <c r="D69" s="65" t="s">
        <v>2</v>
      </c>
      <c r="E69" s="66" t="s">
        <v>3</v>
      </c>
    </row>
    <row r="70" spans="2:7" ht="89.25" x14ac:dyDescent="0.25">
      <c r="B70" s="103">
        <v>5.0999999999999996</v>
      </c>
      <c r="C70" s="78" t="s">
        <v>89</v>
      </c>
      <c r="D70" s="131"/>
      <c r="E70" s="131"/>
      <c r="F70" s="67">
        <f>IF(D70="",,IF(D70=" ",,1))</f>
        <v>0</v>
      </c>
      <c r="G70" s="67">
        <f>IF(E70="",,IF(E70=" ",,1))</f>
        <v>0</v>
      </c>
    </row>
    <row r="71" spans="2:7" ht="76.5" x14ac:dyDescent="0.25">
      <c r="B71" s="103">
        <v>5.2</v>
      </c>
      <c r="C71" s="77" t="s">
        <v>41</v>
      </c>
      <c r="D71" s="132"/>
      <c r="E71" s="132"/>
      <c r="F71" s="67">
        <f t="shared" ref="F71:F77" si="11">IF(D71="",,IF(D71=" ",,1))</f>
        <v>0</v>
      </c>
      <c r="G71" s="67">
        <f t="shared" ref="G71:G77" si="12">IF(E71="",,IF(E71=" ",,1))</f>
        <v>0</v>
      </c>
    </row>
    <row r="72" spans="2:7" ht="89.25" x14ac:dyDescent="0.25">
      <c r="B72" s="103">
        <v>5.3</v>
      </c>
      <c r="C72" s="77" t="s">
        <v>35</v>
      </c>
      <c r="D72" s="132"/>
      <c r="E72" s="132"/>
      <c r="F72" s="67">
        <f t="shared" si="11"/>
        <v>0</v>
      </c>
      <c r="G72" s="67">
        <f t="shared" si="12"/>
        <v>0</v>
      </c>
    </row>
    <row r="73" spans="2:7" ht="114.75" x14ac:dyDescent="0.25">
      <c r="B73" s="103">
        <v>5.4</v>
      </c>
      <c r="C73" s="78" t="s">
        <v>90</v>
      </c>
      <c r="D73" s="132"/>
      <c r="E73" s="132"/>
      <c r="F73" s="67">
        <f t="shared" si="11"/>
        <v>0</v>
      </c>
      <c r="G73" s="67">
        <f t="shared" si="12"/>
        <v>0</v>
      </c>
    </row>
    <row r="74" spans="2:7" ht="114.75" x14ac:dyDescent="0.25">
      <c r="B74" s="103">
        <v>5.5</v>
      </c>
      <c r="C74" s="82" t="s">
        <v>27</v>
      </c>
      <c r="D74" s="132"/>
      <c r="E74" s="132"/>
      <c r="F74" s="67">
        <f t="shared" si="11"/>
        <v>0</v>
      </c>
      <c r="G74" s="67">
        <f t="shared" si="12"/>
        <v>0</v>
      </c>
    </row>
    <row r="75" spans="2:7" ht="89.25" x14ac:dyDescent="0.25">
      <c r="B75" s="103">
        <v>5.6</v>
      </c>
      <c r="C75" s="133" t="s">
        <v>91</v>
      </c>
      <c r="D75" s="132"/>
      <c r="E75" s="132"/>
      <c r="F75" s="67">
        <f t="shared" si="11"/>
        <v>0</v>
      </c>
      <c r="G75" s="67">
        <f t="shared" si="12"/>
        <v>0</v>
      </c>
    </row>
    <row r="76" spans="2:7" ht="76.5" x14ac:dyDescent="0.25">
      <c r="B76" s="103">
        <v>5.7</v>
      </c>
      <c r="C76" s="86" t="s">
        <v>92</v>
      </c>
      <c r="D76" s="132"/>
      <c r="E76" s="132"/>
      <c r="F76" s="67">
        <f t="shared" si="11"/>
        <v>0</v>
      </c>
      <c r="G76" s="67">
        <f t="shared" si="12"/>
        <v>0</v>
      </c>
    </row>
    <row r="77" spans="2:7" ht="63.75" x14ac:dyDescent="0.25">
      <c r="B77" s="103">
        <v>5.8</v>
      </c>
      <c r="C77" s="77" t="s">
        <v>71</v>
      </c>
      <c r="D77" s="132"/>
      <c r="E77" s="132"/>
      <c r="F77" s="67">
        <f t="shared" si="11"/>
        <v>0</v>
      </c>
      <c r="G77" s="67">
        <f t="shared" si="12"/>
        <v>0</v>
      </c>
    </row>
    <row r="78" spans="2:7" x14ac:dyDescent="0.25">
      <c r="B78" s="101"/>
      <c r="C78" s="121" t="s">
        <v>30</v>
      </c>
      <c r="D78" s="73">
        <f>SUM(F75,F73,F70)</f>
        <v>0</v>
      </c>
      <c r="E78" s="73">
        <f>SUM(G75,G73,G70)</f>
        <v>0</v>
      </c>
      <c r="F78" s="74"/>
      <c r="G78" s="74"/>
    </row>
    <row r="79" spans="2:7" x14ac:dyDescent="0.25">
      <c r="B79" s="101"/>
      <c r="C79" s="122" t="s">
        <v>31</v>
      </c>
      <c r="D79" s="70">
        <f>SUM(F77,F76,F74,F72,F71)</f>
        <v>0</v>
      </c>
      <c r="E79" s="70">
        <f>SUM(G77,G76,G74,G72,G71)</f>
        <v>0</v>
      </c>
      <c r="F79" s="74"/>
      <c r="G79" s="74"/>
    </row>
    <row r="80" spans="2:7" x14ac:dyDescent="0.25">
      <c r="B80" s="101"/>
      <c r="C80" s="122" t="s">
        <v>6</v>
      </c>
      <c r="D80" s="71">
        <f>SUM(D78:D79)</f>
        <v>0</v>
      </c>
      <c r="E80" s="71">
        <f>SUM(E78:E79)</f>
        <v>0</v>
      </c>
      <c r="F80" s="74"/>
      <c r="G80" s="74"/>
    </row>
    <row r="81" spans="2:3" hidden="1" x14ac:dyDescent="0.25">
      <c r="B81" s="95"/>
      <c r="C81" s="97"/>
    </row>
    <row r="82" spans="2:3" x14ac:dyDescent="0.25"/>
    <row r="83" spans="2:3" x14ac:dyDescent="0.25"/>
  </sheetData>
  <sheetProtection password="ED23" sheet="1" objects="1" scenarios="1" selectLockedCells="1"/>
  <mergeCells count="12">
    <mergeCell ref="B5:C6"/>
    <mergeCell ref="D5:E5"/>
    <mergeCell ref="D68:E68"/>
    <mergeCell ref="B68:C69"/>
    <mergeCell ref="B12:C13"/>
    <mergeCell ref="D12:E12"/>
    <mergeCell ref="D24:E24"/>
    <mergeCell ref="B24:C25"/>
    <mergeCell ref="B35:C36"/>
    <mergeCell ref="B51:C52"/>
    <mergeCell ref="D35:E35"/>
    <mergeCell ref="D51:E51"/>
  </mergeCells>
  <conditionalFormatting sqref="B47:B49 B57:B59">
    <cfRule type="expression" dxfId="58" priority="67" stopIfTrue="1">
      <formula>#REF!="SI"</formula>
    </cfRule>
  </conditionalFormatting>
  <conditionalFormatting sqref="B26 B28 B30">
    <cfRule type="expression" dxfId="57" priority="66" stopIfTrue="1">
      <formula>#REF!="SI"</formula>
    </cfRule>
  </conditionalFormatting>
  <conditionalFormatting sqref="B81">
    <cfRule type="expression" dxfId="56" priority="65" stopIfTrue="1">
      <formula>#REF!="SI"</formula>
    </cfRule>
  </conditionalFormatting>
  <conditionalFormatting sqref="B27 B31:B33 B29 B78:B80">
    <cfRule type="expression" dxfId="55" priority="64" stopIfTrue="1">
      <formula>#REF!="SI"</formula>
    </cfRule>
  </conditionalFormatting>
  <conditionalFormatting sqref="B37:B46">
    <cfRule type="expression" dxfId="54" priority="55" stopIfTrue="1">
      <formula>#REF!="SI"</formula>
    </cfRule>
  </conditionalFormatting>
  <conditionalFormatting sqref="B56">
    <cfRule type="expression" dxfId="53" priority="54" stopIfTrue="1">
      <formula>#REF!="SI"</formula>
    </cfRule>
  </conditionalFormatting>
  <conditionalFormatting sqref="B70 B72 B75 B77">
    <cfRule type="expression" dxfId="52" priority="53" stopIfTrue="1">
      <formula>#REF!="SI"</formula>
    </cfRule>
  </conditionalFormatting>
  <conditionalFormatting sqref="B71 B73:B74 B76">
    <cfRule type="expression" dxfId="51" priority="51" stopIfTrue="1">
      <formula>#REF!="SI"</formula>
    </cfRule>
  </conditionalFormatting>
  <conditionalFormatting sqref="B53">
    <cfRule type="expression" dxfId="50" priority="50" stopIfTrue="1">
      <formula>#REF!="SI"</formula>
    </cfRule>
  </conditionalFormatting>
  <conditionalFormatting sqref="B55">
    <cfRule type="expression" dxfId="49" priority="49" stopIfTrue="1">
      <formula>#REF!="SI"</formula>
    </cfRule>
  </conditionalFormatting>
  <conditionalFormatting sqref="B60:B61">
    <cfRule type="expression" dxfId="48" priority="48" stopIfTrue="1">
      <formula>#REF!="SI"</formula>
    </cfRule>
  </conditionalFormatting>
  <conditionalFormatting sqref="B54">
    <cfRule type="expression" dxfId="47" priority="46" stopIfTrue="1">
      <formula>#REF!="SI"</formula>
    </cfRule>
  </conditionalFormatting>
  <conditionalFormatting sqref="D26:E30 D7:E7 D14:E19 D70:E77">
    <cfRule type="containsText" dxfId="46" priority="45" operator="containsText" text="X">
      <formula>NOT(ISERROR(SEARCH("X",D7)))</formula>
    </cfRule>
  </conditionalFormatting>
  <conditionalFormatting sqref="D26">
    <cfRule type="notContainsBlanks" dxfId="45" priority="43">
      <formula>LEN(TRIM(D26))&gt;0</formula>
    </cfRule>
  </conditionalFormatting>
  <conditionalFormatting sqref="E26:E30 E7 E14:E19 E70:E77">
    <cfRule type="notContainsBlanks" dxfId="44" priority="42">
      <formula>LEN(TRIM(E7))&gt;0</formula>
    </cfRule>
  </conditionalFormatting>
  <conditionalFormatting sqref="D26:D30 D7 D14:D19 D70:D77">
    <cfRule type="notContainsBlanks" dxfId="43" priority="40">
      <formula>LEN(TRIM(D7))&gt;0</formula>
    </cfRule>
    <cfRule type="notContainsBlanks" dxfId="42" priority="41">
      <formula>LEN(TRIM(D7))&gt;0</formula>
    </cfRule>
  </conditionalFormatting>
  <conditionalFormatting sqref="D37:E46">
    <cfRule type="containsText" dxfId="41" priority="39" operator="containsText" text="X">
      <formula>NOT(ISERROR(SEARCH("X",D37)))</formula>
    </cfRule>
  </conditionalFormatting>
  <conditionalFormatting sqref="E37:E46">
    <cfRule type="notContainsBlanks" dxfId="40" priority="37">
      <formula>LEN(TRIM(E37))&gt;0</formula>
    </cfRule>
  </conditionalFormatting>
  <conditionalFormatting sqref="D37:D46">
    <cfRule type="notContainsBlanks" dxfId="39" priority="35">
      <formula>LEN(TRIM(D37))&gt;0</formula>
    </cfRule>
    <cfRule type="notContainsBlanks" dxfId="38" priority="36">
      <formula>LEN(TRIM(D37))&gt;0</formula>
    </cfRule>
  </conditionalFormatting>
  <conditionalFormatting sqref="D53:E63">
    <cfRule type="containsText" dxfId="37" priority="34" operator="containsText" text="X">
      <formula>NOT(ISERROR(SEARCH("X",D53)))</formula>
    </cfRule>
  </conditionalFormatting>
  <conditionalFormatting sqref="E53:E63">
    <cfRule type="notContainsBlanks" dxfId="36" priority="32">
      <formula>LEN(TRIM(E53))&gt;0</formula>
    </cfRule>
  </conditionalFormatting>
  <conditionalFormatting sqref="D53:D63">
    <cfRule type="notContainsBlanks" dxfId="35" priority="30">
      <formula>LEN(TRIM(D53))&gt;0</formula>
    </cfRule>
    <cfRule type="notContainsBlanks" dxfId="34" priority="31">
      <formula>LEN(TRIM(D53))&gt;0</formula>
    </cfRule>
  </conditionalFormatting>
  <conditionalFormatting sqref="B7 B14:B19">
    <cfRule type="expression" dxfId="33" priority="13" stopIfTrue="1">
      <formula>#REF!="SI"</formula>
    </cfRule>
  </conditionalFormatting>
  <dataValidations count="8">
    <dataValidation type="custom" allowBlank="1" showInputMessage="1" showErrorMessage="1" sqref="D33:E33 D7:D8 D10:E10 D22:E22 D53:D63 D26:D30 D66:E66 D49:E49 D80:E80 D14:D19 D70:D79 D65 D37:D48">
      <formula1>IF(E7="X",FALSE,"X")</formula1>
    </dataValidation>
    <dataValidation type="custom" allowBlank="1" showInputMessage="1" showErrorMessage="1" sqref="E26:E30 E14:E19 E70:E79 E7:E8 E53:E65 E37:E48">
      <formula1>IF(D7="X",FALSE,"X")</formula1>
    </dataValidation>
    <dataValidation type="custom" allowBlank="1" showInputMessage="1" showErrorMessage="1" sqref="D9 D31:D32">
      <formula1>IF(E9="x",FALSE,"x")</formula1>
    </dataValidation>
    <dataValidation type="custom" allowBlank="1" showInputMessage="1" showErrorMessage="1" sqref="E9 E31:E32 E20">
      <formula1>IF(D9="x",FALSE,"x")</formula1>
    </dataValidation>
    <dataValidation type="custom" allowBlank="1" showInputMessage="1" showErrorMessage="1" sqref="D64">
      <formula1>"IF(E63=""X"",FALSE,""X"""</formula1>
    </dataValidation>
    <dataValidation type="custom" allowBlank="1" showInputMessage="1" showErrorMessage="1" sqref="D20">
      <formula1>IF(E20="x", FALSE,"x")</formula1>
    </dataValidation>
    <dataValidation type="custom" allowBlank="1" showInputMessage="1" showErrorMessage="1" sqref="D21">
      <formula1>IF(E21="x",FALSE,"x")</formula1>
    </dataValidation>
    <dataValidation type="custom" allowBlank="1" showInputMessage="1" showErrorMessage="1" sqref="E21">
      <formula1>IF(D21="x",FALSE,"x")</formula1>
    </dataValidation>
  </dataValidations>
  <printOptions horizontalCentered="1"/>
  <pageMargins left="0.23622047244094491" right="0.23622047244094491" top="0.74803149606299213" bottom="0.74803149606299213" header="0.31496062992125984" footer="0.31496062992125984"/>
  <pageSetup scale="92" fitToHeight="0" orientation="portrait" r:id="rId1"/>
  <rowBreaks count="9" manualBreakCount="9">
    <brk id="17" max="7" man="1"/>
    <brk id="27" max="7" man="1"/>
    <brk id="37" max="7" man="1"/>
    <brk id="41" max="7" man="1"/>
    <brk id="49" max="7" man="1"/>
    <brk id="57" max="7" man="1"/>
    <brk id="66" max="7" man="1"/>
    <brk id="76" max="7" man="1"/>
    <brk id="82" max="7" man="1"/>
  </rowBreaks>
  <drawing r:id="rId2"/>
  <extLst>
    <ext xmlns:x14="http://schemas.microsoft.com/office/spreadsheetml/2009/9/main" uri="{78C0D931-6437-407d-A8EE-F0AAD7539E65}">
      <x14:conditionalFormattings>
        <x14:conditionalFormatting xmlns:xm="http://schemas.microsoft.com/office/excel/2006/main">
          <x14:cfRule type="containsText" priority="44" operator="containsText" id="{818D55C3-6D87-472B-9B9C-E3FE02DB2A0C}">
            <xm:f>NOT(ISERROR(SEARCH($D$26,D7)))</xm:f>
            <xm:f>$D$26</xm:f>
            <x14:dxf>
              <fill>
                <patternFill>
                  <bgColor rgb="FFFF0000"/>
                </patternFill>
              </fill>
            </x14:dxf>
          </x14:cfRule>
          <xm:sqref>D26:E30 D7:E7 D14:E19 D70:E77</xm:sqref>
        </x14:conditionalFormatting>
        <x14:conditionalFormatting xmlns:xm="http://schemas.microsoft.com/office/excel/2006/main">
          <x14:cfRule type="containsText" priority="38" operator="containsText" id="{447AD884-D88E-40A8-932F-1338EF31106E}">
            <xm:f>NOT(ISERROR(SEARCH($D$26,D37)))</xm:f>
            <xm:f>$D$26</xm:f>
            <x14:dxf>
              <fill>
                <patternFill>
                  <bgColor rgb="FFFF0000"/>
                </patternFill>
              </fill>
            </x14:dxf>
          </x14:cfRule>
          <xm:sqref>D37:E46</xm:sqref>
        </x14:conditionalFormatting>
        <x14:conditionalFormatting xmlns:xm="http://schemas.microsoft.com/office/excel/2006/main">
          <x14:cfRule type="containsText" priority="33" operator="containsText" id="{D1B7948D-7043-4E0B-BD40-E720B031EBF0}">
            <xm:f>NOT(ISERROR(SEARCH($D$26,D53)))</xm:f>
            <xm:f>$D$26</xm:f>
            <x14:dxf>
              <fill>
                <patternFill>
                  <bgColor rgb="FFFF0000"/>
                </patternFill>
              </fill>
            </x14:dxf>
          </x14:cfRule>
          <xm:sqref>D53:E63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7"/>
  <sheetViews>
    <sheetView showGridLines="0" showRowColHeaders="0" showRuler="0" view="pageBreakPreview" zoomScaleNormal="100" zoomScaleSheetLayoutView="100" zoomScalePageLayoutView="85" workbookViewId="0">
      <selection activeCell="K30" sqref="K30"/>
    </sheetView>
  </sheetViews>
  <sheetFormatPr defaultColWidth="9.140625" defaultRowHeight="15" zeroHeight="1" x14ac:dyDescent="0.25"/>
  <cols>
    <col min="1" max="1" width="2" bestFit="1" customWidth="1"/>
    <col min="2" max="2" width="9.42578125" bestFit="1" customWidth="1"/>
    <col min="3" max="3" width="6.140625" bestFit="1" customWidth="1"/>
    <col min="4" max="4" width="5" bestFit="1" customWidth="1"/>
    <col min="5" max="5" width="6.42578125" bestFit="1" customWidth="1"/>
    <col min="6" max="6" width="2" bestFit="1" customWidth="1"/>
    <col min="7" max="7" width="9.42578125" bestFit="1" customWidth="1"/>
    <col min="8" max="8" width="6.140625" bestFit="1" customWidth="1"/>
    <col min="9" max="9" width="5" bestFit="1" customWidth="1"/>
    <col min="10" max="10" width="6.42578125" customWidth="1"/>
    <col min="11" max="11" width="2" bestFit="1" customWidth="1"/>
    <col min="12" max="12" width="9.42578125" bestFit="1" customWidth="1"/>
    <col min="13" max="13" width="6.140625" bestFit="1" customWidth="1"/>
    <col min="14" max="14" width="5" bestFit="1" customWidth="1"/>
    <col min="15" max="15" width="6.42578125" bestFit="1" customWidth="1"/>
    <col min="16" max="16" width="2" bestFit="1" customWidth="1"/>
    <col min="17" max="17" width="9.42578125" bestFit="1" customWidth="1"/>
    <col min="18" max="18" width="6.140625" bestFit="1" customWidth="1"/>
    <col min="19" max="19" width="5" customWidth="1"/>
    <col min="20" max="20" width="6.42578125" bestFit="1" customWidth="1"/>
    <col min="21" max="21" width="2" bestFit="1" customWidth="1"/>
    <col min="22" max="22" width="9.42578125" bestFit="1" customWidth="1"/>
    <col min="23" max="23" width="6.140625" bestFit="1" customWidth="1"/>
    <col min="24" max="24" width="5" bestFit="1" customWidth="1"/>
    <col min="25" max="25" width="6.42578125" bestFit="1" customWidth="1"/>
    <col min="26" max="26" width="2" bestFit="1" customWidth="1"/>
    <col min="27" max="27" width="9.85546875" customWidth="1"/>
    <col min="28" max="28" width="7.42578125" customWidth="1"/>
    <col min="29" max="29" width="6.28515625" customWidth="1"/>
    <col min="30" max="30" width="6.42578125" customWidth="1"/>
    <col min="31" max="31" width="2.7109375" customWidth="1"/>
    <col min="32" max="34" width="9.140625" hidden="1" customWidth="1"/>
    <col min="35" max="35" width="9.140625" style="142" hidden="1" customWidth="1"/>
    <col min="36" max="52" width="0" hidden="1" customWidth="1"/>
  </cols>
  <sheetData>
    <row r="1" spans="1:35" s="90" customFormat="1" x14ac:dyDescent="0.25">
      <c r="A1" s="43">
        <v>0</v>
      </c>
      <c r="B1" s="44"/>
      <c r="C1" s="44"/>
      <c r="D1" s="44"/>
      <c r="E1" s="44"/>
      <c r="F1" s="44"/>
      <c r="G1" s="44"/>
      <c r="H1" s="44"/>
      <c r="I1" s="44"/>
      <c r="J1" s="44"/>
      <c r="K1" s="44"/>
      <c r="L1" s="44"/>
      <c r="M1" s="44"/>
      <c r="N1" s="44"/>
      <c r="O1" s="44"/>
      <c r="P1" s="44"/>
      <c r="Q1" s="44"/>
      <c r="R1" s="44"/>
      <c r="S1" s="44"/>
      <c r="T1" s="44"/>
      <c r="U1" s="44"/>
      <c r="V1" s="44"/>
      <c r="W1" s="44"/>
      <c r="X1" s="44"/>
      <c r="Y1" s="44"/>
      <c r="Z1" s="44">
        <v>0</v>
      </c>
      <c r="AE1" s="135"/>
      <c r="AI1" s="139"/>
    </row>
    <row r="2" spans="1:35" s="2" customFormat="1" x14ac:dyDescent="0.25">
      <c r="A2" s="45"/>
      <c r="B2" s="4"/>
      <c r="C2" s="4"/>
      <c r="D2" s="4"/>
      <c r="E2" s="4"/>
      <c r="F2" s="4"/>
      <c r="G2" s="4"/>
      <c r="H2" s="4"/>
      <c r="I2" s="4"/>
      <c r="J2" s="4"/>
      <c r="K2" s="4"/>
      <c r="L2" s="4"/>
      <c r="M2" s="4"/>
      <c r="N2" s="4"/>
      <c r="O2" s="4"/>
      <c r="P2" s="4"/>
      <c r="Q2" s="4"/>
      <c r="R2" s="4"/>
      <c r="S2" s="4"/>
      <c r="T2" s="4"/>
      <c r="U2" s="4"/>
      <c r="V2" s="4"/>
      <c r="W2" s="4"/>
      <c r="X2" s="4"/>
      <c r="Y2" s="4"/>
      <c r="Z2" s="4"/>
      <c r="AE2" s="136"/>
      <c r="AI2" s="140"/>
    </row>
    <row r="3" spans="1:35" s="2" customFormat="1" x14ac:dyDescent="0.25">
      <c r="A3" s="45"/>
      <c r="B3" s="4"/>
      <c r="C3" s="4"/>
      <c r="D3" s="4"/>
      <c r="E3" s="4"/>
      <c r="F3" s="4"/>
      <c r="G3" s="4"/>
      <c r="H3" s="4"/>
      <c r="I3" s="4"/>
      <c r="J3" s="4"/>
      <c r="K3" s="4"/>
      <c r="L3" s="4"/>
      <c r="M3" s="4"/>
      <c r="N3" s="4"/>
      <c r="O3" s="4"/>
      <c r="P3" s="4"/>
      <c r="Q3" s="4"/>
      <c r="R3" s="4"/>
      <c r="S3" s="4"/>
      <c r="T3" s="4"/>
      <c r="U3" s="4"/>
      <c r="V3" s="4"/>
      <c r="W3" s="4"/>
      <c r="X3" s="4"/>
      <c r="Y3" s="4"/>
      <c r="Z3" s="4"/>
      <c r="AE3" s="136"/>
      <c r="AI3" s="140"/>
    </row>
    <row r="4" spans="1:35" s="91" customFormat="1" x14ac:dyDescent="0.25">
      <c r="A4" s="56"/>
      <c r="B4" s="31"/>
      <c r="C4" s="31"/>
      <c r="D4" s="31"/>
      <c r="E4" s="31"/>
      <c r="F4" s="31">
        <v>0</v>
      </c>
      <c r="G4" s="31"/>
      <c r="H4" s="31"/>
      <c r="I4" s="31"/>
      <c r="J4" s="31"/>
      <c r="K4" s="31">
        <v>0</v>
      </c>
      <c r="L4" s="31"/>
      <c r="M4" s="31"/>
      <c r="N4" s="31"/>
      <c r="O4" s="31"/>
      <c r="P4" s="31">
        <v>0</v>
      </c>
      <c r="Q4" s="31"/>
      <c r="R4" s="31"/>
      <c r="S4" s="31"/>
      <c r="T4" s="31"/>
      <c r="U4" s="31">
        <v>0</v>
      </c>
      <c r="V4" s="31"/>
      <c r="W4" s="31"/>
      <c r="X4" s="31"/>
      <c r="Y4" s="31"/>
      <c r="Z4" s="31"/>
      <c r="AE4" s="137"/>
      <c r="AI4" s="140"/>
    </row>
    <row r="5" spans="1:35" s="2" customFormat="1" ht="15.75" thickBot="1" x14ac:dyDescent="0.3">
      <c r="A5" s="45"/>
      <c r="B5" s="4"/>
      <c r="C5" s="4"/>
      <c r="D5" s="4"/>
      <c r="E5" s="4"/>
      <c r="F5" s="4"/>
      <c r="G5" s="4"/>
      <c r="H5" s="4"/>
      <c r="I5" s="4"/>
      <c r="J5" s="4"/>
      <c r="K5" s="4"/>
      <c r="L5" s="4"/>
      <c r="M5" s="4"/>
      <c r="N5" s="4"/>
      <c r="O5" s="4"/>
      <c r="P5" s="4"/>
      <c r="Q5" s="4"/>
      <c r="R5" s="4"/>
      <c r="S5" s="4"/>
      <c r="T5" s="4"/>
      <c r="U5" s="4"/>
      <c r="V5" s="4"/>
      <c r="W5" s="4"/>
      <c r="X5" s="4"/>
      <c r="Y5" s="4"/>
      <c r="Z5" s="4"/>
      <c r="AA5" s="92"/>
      <c r="AE5" s="136"/>
      <c r="AI5" s="140"/>
    </row>
    <row r="6" spans="1:35" s="2" customFormat="1" ht="15.75" thickBot="1" x14ac:dyDescent="0.3">
      <c r="A6" s="45"/>
      <c r="B6" s="63" t="s">
        <v>7</v>
      </c>
      <c r="C6" s="208" t="s">
        <v>0</v>
      </c>
      <c r="D6" s="210" t="s">
        <v>1</v>
      </c>
      <c r="E6" s="211"/>
      <c r="G6" s="63" t="s">
        <v>7</v>
      </c>
      <c r="H6" s="208" t="s">
        <v>0</v>
      </c>
      <c r="I6" s="210" t="s">
        <v>1</v>
      </c>
      <c r="J6" s="211"/>
      <c r="K6" s="60"/>
      <c r="L6" s="63" t="s">
        <v>7</v>
      </c>
      <c r="M6" s="123" t="s">
        <v>0</v>
      </c>
      <c r="N6" s="210" t="s">
        <v>1</v>
      </c>
      <c r="O6" s="211"/>
      <c r="P6" s="4"/>
      <c r="Q6" s="63" t="s">
        <v>7</v>
      </c>
      <c r="R6" s="123" t="s">
        <v>0</v>
      </c>
      <c r="S6" s="210" t="s">
        <v>1</v>
      </c>
      <c r="T6" s="211"/>
      <c r="U6" s="4"/>
      <c r="V6" s="63" t="s">
        <v>7</v>
      </c>
      <c r="W6" s="123" t="s">
        <v>0</v>
      </c>
      <c r="X6" s="210" t="s">
        <v>1</v>
      </c>
      <c r="Y6" s="211"/>
      <c r="Z6" s="4"/>
      <c r="AA6" s="63" t="s">
        <v>7</v>
      </c>
      <c r="AB6" s="123" t="s">
        <v>0</v>
      </c>
      <c r="AC6" s="210" t="s">
        <v>1</v>
      </c>
      <c r="AD6" s="211"/>
      <c r="AE6" s="49"/>
      <c r="AI6" s="119"/>
    </row>
    <row r="7" spans="1:35" s="2" customFormat="1" ht="15" customHeight="1" x14ac:dyDescent="0.25">
      <c r="A7" s="45"/>
      <c r="B7" s="215" t="s">
        <v>60</v>
      </c>
      <c r="C7" s="209"/>
      <c r="D7" s="129" t="s">
        <v>2</v>
      </c>
      <c r="E7" s="130" t="s">
        <v>3</v>
      </c>
      <c r="G7" s="212" t="s">
        <v>23</v>
      </c>
      <c r="H7" s="224"/>
      <c r="I7" s="6" t="s">
        <v>2</v>
      </c>
      <c r="J7" s="19" t="s">
        <v>3</v>
      </c>
      <c r="K7" s="4"/>
      <c r="L7" s="225" t="s">
        <v>24</v>
      </c>
      <c r="M7" s="124"/>
      <c r="N7" s="6" t="s">
        <v>2</v>
      </c>
      <c r="O7" s="19" t="s">
        <v>3</v>
      </c>
      <c r="P7" s="4"/>
      <c r="Q7" s="228" t="s">
        <v>28</v>
      </c>
      <c r="R7" s="124"/>
      <c r="S7" s="6" t="s">
        <v>2</v>
      </c>
      <c r="T7" s="19" t="s">
        <v>3</v>
      </c>
      <c r="U7" s="4"/>
      <c r="V7" s="228" t="s">
        <v>29</v>
      </c>
      <c r="W7" s="124"/>
      <c r="X7" s="6" t="s">
        <v>2</v>
      </c>
      <c r="Y7" s="19" t="s">
        <v>3</v>
      </c>
      <c r="Z7" s="4"/>
      <c r="AA7" s="225" t="s">
        <v>26</v>
      </c>
      <c r="AB7" s="124"/>
      <c r="AC7" s="6" t="s">
        <v>2</v>
      </c>
      <c r="AD7" s="19" t="s">
        <v>3</v>
      </c>
      <c r="AE7" s="49"/>
      <c r="AI7" s="119"/>
    </row>
    <row r="8" spans="1:35" s="2" customFormat="1" ht="15" customHeight="1" x14ac:dyDescent="0.25">
      <c r="A8" s="45"/>
      <c r="B8" s="216"/>
      <c r="C8" s="18">
        <f>'SOC 2015'!B7</f>
        <v>0.1</v>
      </c>
      <c r="D8" s="7" t="str">
        <f>IF('SOC 2015'!F7=1,"X"," ")</f>
        <v xml:space="preserve"> </v>
      </c>
      <c r="E8" s="20" t="str">
        <f>IF('SOC 2015'!G7=1,"X"," ")</f>
        <v xml:space="preserve"> </v>
      </c>
      <c r="G8" s="213"/>
      <c r="H8" s="18">
        <f>'SOC 2015'!B14</f>
        <v>1.1000000000000001</v>
      </c>
      <c r="I8" s="7" t="str">
        <f>IF('SOC 2015'!F14=1,"X"," ")</f>
        <v xml:space="preserve"> </v>
      </c>
      <c r="J8" s="20" t="str">
        <f>IF('SOC 2015'!G14=1,"X"," ")</f>
        <v xml:space="preserve"> </v>
      </c>
      <c r="L8" s="226"/>
      <c r="M8" s="18">
        <f>'SOC 2015'!B26</f>
        <v>2.1</v>
      </c>
      <c r="N8" s="7" t="str">
        <f>IF('SOC 2015'!F26=1,"X"," ")</f>
        <v xml:space="preserve"> </v>
      </c>
      <c r="O8" s="20" t="str">
        <f>IF('SOC 2015'!G26=1,"X"," ")</f>
        <v xml:space="preserve"> </v>
      </c>
      <c r="P8" s="4"/>
      <c r="Q8" s="229"/>
      <c r="R8" s="17">
        <f>'SOC 2015'!B37</f>
        <v>3.1</v>
      </c>
      <c r="S8" s="7" t="str">
        <f>IF('SOC 2015'!F37=1,"X"," ")</f>
        <v xml:space="preserve"> </v>
      </c>
      <c r="T8" s="20" t="str">
        <f>IF('SOC 2015'!G37=1,"X"," ")</f>
        <v xml:space="preserve"> </v>
      </c>
      <c r="U8" s="4"/>
      <c r="V8" s="229"/>
      <c r="W8" s="18">
        <f>'SOC 2015'!B53</f>
        <v>4.0999999999999996</v>
      </c>
      <c r="X8" s="7" t="str">
        <f>IF('SOC 2015'!F53=1,"X"," ")</f>
        <v xml:space="preserve"> </v>
      </c>
      <c r="Y8" s="20" t="str">
        <f>IF('SOC 2015'!G53=1,"X"," ")</f>
        <v xml:space="preserve"> </v>
      </c>
      <c r="Z8" s="4"/>
      <c r="AA8" s="226"/>
      <c r="AB8" s="16">
        <f>'SOC 2015'!B70</f>
        <v>5.0999999999999996</v>
      </c>
      <c r="AC8" s="7" t="str">
        <f>IF('SOC 2015'!F70=1,"X"," ")</f>
        <v xml:space="preserve"> </v>
      </c>
      <c r="AD8" s="20" t="str">
        <f>IF('SOC 2015'!G70=1,"X"," ")</f>
        <v xml:space="preserve"> </v>
      </c>
      <c r="AE8" s="49"/>
      <c r="AI8" s="119"/>
    </row>
    <row r="9" spans="1:35" s="2" customFormat="1" x14ac:dyDescent="0.25">
      <c r="A9" s="45"/>
      <c r="B9" s="216"/>
      <c r="G9" s="213"/>
      <c r="H9" s="18">
        <f>'SOC 2015'!B15</f>
        <v>1.2</v>
      </c>
      <c r="I9" s="7" t="str">
        <f>IF('SOC 2015'!F15=1,"X"," ")</f>
        <v xml:space="preserve"> </v>
      </c>
      <c r="J9" s="20" t="str">
        <f>IF('SOC 2015'!G15=1,"X"," ")</f>
        <v xml:space="preserve"> </v>
      </c>
      <c r="L9" s="226"/>
      <c r="M9" s="18">
        <f>'SOC 2015'!B27</f>
        <v>2.2000000000000002</v>
      </c>
      <c r="N9" s="7" t="str">
        <f>IF('SOC 2015'!F27=1,"X"," ")</f>
        <v xml:space="preserve"> </v>
      </c>
      <c r="O9" s="20" t="str">
        <f>IF('SOC 2015'!G27=1,"X"," ")</f>
        <v xml:space="preserve"> </v>
      </c>
      <c r="P9" s="4"/>
      <c r="Q9" s="229"/>
      <c r="R9" s="17">
        <f>'SOC 2015'!B38</f>
        <v>3.2</v>
      </c>
      <c r="S9" s="7" t="str">
        <f>IF('SOC 2015'!F38=1,"X"," ")</f>
        <v xml:space="preserve"> </v>
      </c>
      <c r="T9" s="20" t="str">
        <f>IF('SOC 2015'!G38=1,"X"," ")</f>
        <v xml:space="preserve"> </v>
      </c>
      <c r="U9" s="4"/>
      <c r="V9" s="229"/>
      <c r="W9" s="16">
        <f>'SOC 2015'!B54</f>
        <v>4.2</v>
      </c>
      <c r="X9" s="7" t="str">
        <f>IF('SOC 2015'!F54=1,"X"," ")</f>
        <v xml:space="preserve"> </v>
      </c>
      <c r="Y9" s="20" t="str">
        <f>IF('SOC 2015'!G54=1,"X"," ")</f>
        <v xml:space="preserve"> </v>
      </c>
      <c r="Z9" s="4"/>
      <c r="AA9" s="226"/>
      <c r="AB9" s="17">
        <f>'SOC 2015'!B71</f>
        <v>5.2</v>
      </c>
      <c r="AC9" s="7" t="str">
        <f>IF('SOC 2015'!F71=1,"X"," ")</f>
        <v xml:space="preserve"> </v>
      </c>
      <c r="AD9" s="20" t="str">
        <f>IF('SOC 2015'!G71=1,"X"," ")</f>
        <v xml:space="preserve"> </v>
      </c>
      <c r="AE9" s="49"/>
      <c r="AI9" s="119"/>
    </row>
    <row r="10" spans="1:35" s="2" customFormat="1" x14ac:dyDescent="0.25">
      <c r="A10" s="45"/>
      <c r="B10" s="216"/>
      <c r="G10" s="213"/>
      <c r="H10" s="16">
        <f>'SOC 2015'!B16</f>
        <v>1.3</v>
      </c>
      <c r="I10" s="7" t="str">
        <f>IF('SOC 2015'!F16=1,"X"," ")</f>
        <v xml:space="preserve"> </v>
      </c>
      <c r="J10" s="20" t="str">
        <f>IF('SOC 2015'!G16=1,"X"," ")</f>
        <v xml:space="preserve"> </v>
      </c>
      <c r="L10" s="226"/>
      <c r="M10" s="18">
        <f>'SOC 2015'!B28</f>
        <v>2.2999999999999998</v>
      </c>
      <c r="N10" s="7" t="str">
        <f>IF('SOC 2015'!F28=1,"X"," ")</f>
        <v xml:space="preserve"> </v>
      </c>
      <c r="O10" s="20" t="str">
        <f>IF('SOC 2015'!G28=1,"X"," ")</f>
        <v xml:space="preserve"> </v>
      </c>
      <c r="P10" s="4"/>
      <c r="Q10" s="229"/>
      <c r="R10" s="16">
        <f>'SOC 2015'!B39</f>
        <v>3.3</v>
      </c>
      <c r="S10" s="7" t="str">
        <f>IF('SOC 2015'!F39=1,"X"," ")</f>
        <v xml:space="preserve"> </v>
      </c>
      <c r="T10" s="20" t="str">
        <f>IF('SOC 2015'!G39=1,"X"," ")</f>
        <v xml:space="preserve"> </v>
      </c>
      <c r="U10" s="4"/>
      <c r="V10" s="229"/>
      <c r="W10" s="18">
        <f>'SOC 2015'!B55</f>
        <v>4.3</v>
      </c>
      <c r="X10" s="7" t="str">
        <f>IF('SOC 2015'!F55=1,"X"," ")</f>
        <v xml:space="preserve"> </v>
      </c>
      <c r="Y10" s="20" t="str">
        <f>IF('SOC 2015'!G55=1,"X"," ")</f>
        <v xml:space="preserve"> </v>
      </c>
      <c r="Z10" s="4"/>
      <c r="AA10" s="226"/>
      <c r="AB10" s="18">
        <f>'SOC 2015'!B72</f>
        <v>5.3</v>
      </c>
      <c r="AC10" s="7" t="str">
        <f>IF('SOC 2015'!F72=1,"X"," ")</f>
        <v xml:space="preserve"> </v>
      </c>
      <c r="AD10" s="20" t="str">
        <f>IF('SOC 2015'!G72=1,"X"," ")</f>
        <v xml:space="preserve"> </v>
      </c>
      <c r="AE10" s="49"/>
      <c r="AI10" s="119" t="str">
        <f>IF(I10="X",H10,"")</f>
        <v/>
      </c>
    </row>
    <row r="11" spans="1:35" s="2" customFormat="1" ht="15.75" thickBot="1" x14ac:dyDescent="0.3">
      <c r="A11" s="45"/>
      <c r="B11" s="217"/>
      <c r="G11" s="213"/>
      <c r="H11" s="18">
        <f>'SOC 2015'!B17</f>
        <v>1.4</v>
      </c>
      <c r="I11" s="7" t="str">
        <f>IF('SOC 2015'!F17=1,"X"," ")</f>
        <v xml:space="preserve"> </v>
      </c>
      <c r="J11" s="20" t="str">
        <f>IF('SOC 2015'!G17=1,"X"," ")</f>
        <v xml:space="preserve"> </v>
      </c>
      <c r="L11" s="226"/>
      <c r="M11" s="18">
        <f>'SOC 2015'!B29</f>
        <v>2.4</v>
      </c>
      <c r="N11" s="7" t="str">
        <f>IF('SOC 2015'!F29=1,"X"," ")</f>
        <v xml:space="preserve"> </v>
      </c>
      <c r="O11" s="20" t="str">
        <f>IF('SOC 2015'!G29=1,"X"," ")</f>
        <v xml:space="preserve"> </v>
      </c>
      <c r="P11" s="4"/>
      <c r="Q11" s="229"/>
      <c r="R11" s="16">
        <f>'SOC 2015'!B40</f>
        <v>3.4</v>
      </c>
      <c r="S11" s="7" t="str">
        <f>IF('SOC 2015'!F40=1,"X"," ")</f>
        <v xml:space="preserve"> </v>
      </c>
      <c r="T11" s="20" t="str">
        <f>IF('SOC 2015'!G40=1,"X"," ")</f>
        <v xml:space="preserve"> </v>
      </c>
      <c r="U11" s="4"/>
      <c r="V11" s="229"/>
      <c r="W11" s="16">
        <f>'SOC 2015'!B56</f>
        <v>4.4000000000000004</v>
      </c>
      <c r="X11" s="7" t="str">
        <f>IF('SOC 2015'!F56=1,"X"," ")</f>
        <v xml:space="preserve"> </v>
      </c>
      <c r="Y11" s="20" t="str">
        <f>IF('SOC 2015'!G56=1,"X"," ")</f>
        <v xml:space="preserve"> </v>
      </c>
      <c r="Z11" s="4"/>
      <c r="AA11" s="226"/>
      <c r="AB11" s="16">
        <f>'SOC 2015'!B73</f>
        <v>5.4</v>
      </c>
      <c r="AC11" s="7" t="str">
        <f>IF('SOC 2015'!F73=1,"X"," ")</f>
        <v xml:space="preserve"> </v>
      </c>
      <c r="AD11" s="20" t="str">
        <f>IF('SOC 2015'!G73=1,"X"," ")</f>
        <v xml:space="preserve"> </v>
      </c>
      <c r="AE11" s="49"/>
      <c r="AI11" s="119" t="str">
        <f>IF(N12="X",M12,"")</f>
        <v/>
      </c>
    </row>
    <row r="12" spans="1:35" s="2" customFormat="1" ht="15.75" thickBot="1" x14ac:dyDescent="0.3">
      <c r="A12" s="45"/>
      <c r="B12" s="4"/>
      <c r="C12" s="4"/>
      <c r="D12" s="4"/>
      <c r="E12" s="4"/>
      <c r="G12" s="213"/>
      <c r="H12" s="18">
        <f>'SOC 2015'!B18</f>
        <v>1.5</v>
      </c>
      <c r="I12" s="7" t="str">
        <f>IF('SOC 2015'!F18=1,"X"," ")</f>
        <v xml:space="preserve"> </v>
      </c>
      <c r="J12" s="20" t="str">
        <f>IF('SOC 2015'!G18=1,"X"," ")</f>
        <v xml:space="preserve"> </v>
      </c>
      <c r="L12" s="227"/>
      <c r="M12" s="134">
        <f>'SOC 2015'!B30</f>
        <v>2.5</v>
      </c>
      <c r="N12" s="7" t="str">
        <f>IF('SOC 2015'!F30=1,"X"," ")</f>
        <v xml:space="preserve"> </v>
      </c>
      <c r="O12" s="20" t="str">
        <f>IF('SOC 2015'!G30=1,"X"," ")</f>
        <v xml:space="preserve"> </v>
      </c>
      <c r="P12" s="4"/>
      <c r="Q12" s="229"/>
      <c r="R12" s="17">
        <f>'SOC 2015'!B41</f>
        <v>3.5</v>
      </c>
      <c r="S12" s="7" t="str">
        <f>IF('SOC 2015'!F41=1,"X"," ")</f>
        <v xml:space="preserve"> </v>
      </c>
      <c r="T12" s="20" t="str">
        <f>IF('SOC 2015'!G41=1,"X"," ")</f>
        <v xml:space="preserve"> </v>
      </c>
      <c r="U12" s="4"/>
      <c r="V12" s="229"/>
      <c r="W12" s="18">
        <f>'SOC 2015'!B57</f>
        <v>4.5</v>
      </c>
      <c r="X12" s="7" t="str">
        <f>IF('SOC 2015'!F57=1,"X"," ")</f>
        <v xml:space="preserve"> </v>
      </c>
      <c r="Y12" s="20" t="str">
        <f>IF('SOC 2015'!G57=1,"X"," ")</f>
        <v xml:space="preserve"> </v>
      </c>
      <c r="Z12" s="4"/>
      <c r="AA12" s="226"/>
      <c r="AB12" s="17">
        <f>'SOC 2015'!B74</f>
        <v>5.5</v>
      </c>
      <c r="AC12" s="7" t="str">
        <f>IF('SOC 2015'!F74=1,"X"," ")</f>
        <v xml:space="preserve"> </v>
      </c>
      <c r="AD12" s="20" t="str">
        <f>IF('SOC 2015'!G74=1,"X"," ")</f>
        <v xml:space="preserve"> </v>
      </c>
      <c r="AE12" s="49"/>
      <c r="AI12" s="119" t="str">
        <f>IF(S10="X",R10,"")</f>
        <v/>
      </c>
    </row>
    <row r="13" spans="1:35" s="2" customFormat="1" ht="15.75" thickBot="1" x14ac:dyDescent="0.3">
      <c r="A13" s="45"/>
      <c r="B13" s="24" t="s">
        <v>4</v>
      </c>
      <c r="C13" s="25">
        <v>0</v>
      </c>
      <c r="D13" s="26">
        <f>'SOC 2015'!D8</f>
        <v>0</v>
      </c>
      <c r="E13" s="27">
        <f>'SOC 2015'!E8</f>
        <v>0</v>
      </c>
      <c r="G13" s="214"/>
      <c r="H13" s="85">
        <f>'SOC 2015'!B19</f>
        <v>1.6</v>
      </c>
      <c r="I13" s="7" t="str">
        <f>IF('SOC 2015'!F19=1,"X"," ")</f>
        <v xml:space="preserve"> </v>
      </c>
      <c r="J13" s="20" t="str">
        <f>IF('SOC 2015'!G19=1,"X"," ")</f>
        <v xml:space="preserve"> </v>
      </c>
      <c r="L13" s="4"/>
      <c r="M13" s="4"/>
      <c r="N13" s="4"/>
      <c r="O13" s="4"/>
      <c r="P13" s="4"/>
      <c r="Q13" s="229"/>
      <c r="R13" s="17">
        <f>'SOC 2015'!B42</f>
        <v>3.6</v>
      </c>
      <c r="S13" s="7" t="str">
        <f>IF('SOC 2015'!F42=1,"X"," ")</f>
        <v xml:space="preserve"> </v>
      </c>
      <c r="T13" s="20" t="str">
        <f>IF('SOC 2015'!G42=1,"X"," ")</f>
        <v xml:space="preserve"> </v>
      </c>
      <c r="U13" s="4"/>
      <c r="V13" s="229"/>
      <c r="W13" s="18">
        <f>'SOC 2015'!B58</f>
        <v>4.5999999999999996</v>
      </c>
      <c r="X13" s="7" t="str">
        <f>IF('SOC 2015'!F58=1,"X"," ")</f>
        <v xml:space="preserve"> </v>
      </c>
      <c r="Y13" s="20" t="str">
        <f>IF('SOC 2015'!G58=1,"X"," ")</f>
        <v xml:space="preserve"> </v>
      </c>
      <c r="Z13" s="4"/>
      <c r="AA13" s="226"/>
      <c r="AB13" s="16">
        <f>'SOC 2015'!B75</f>
        <v>5.6</v>
      </c>
      <c r="AC13" s="7" t="str">
        <f>IF('SOC 2015'!F75=1,"X"," ")</f>
        <v xml:space="preserve"> </v>
      </c>
      <c r="AD13" s="20" t="str">
        <f>IF('SOC 2015'!G75=1,"X"," ")</f>
        <v xml:space="preserve"> </v>
      </c>
      <c r="AE13" s="49"/>
      <c r="AI13" s="119" t="str">
        <f>IF(S11="X",R12,"")</f>
        <v/>
      </c>
    </row>
    <row r="14" spans="1:35" s="2" customFormat="1" ht="15.75" thickBot="1" x14ac:dyDescent="0.3">
      <c r="A14" s="45"/>
      <c r="B14" s="11" t="s">
        <v>5</v>
      </c>
      <c r="C14" s="8">
        <v>1</v>
      </c>
      <c r="D14" s="5">
        <f>'SOC 2015'!D9</f>
        <v>0</v>
      </c>
      <c r="E14" s="10">
        <f>'SOC 2015'!E9</f>
        <v>0</v>
      </c>
      <c r="G14" s="4"/>
      <c r="H14" s="4"/>
      <c r="I14" s="4"/>
      <c r="J14" s="4"/>
      <c r="L14" s="24" t="s">
        <v>4</v>
      </c>
      <c r="M14" s="25">
        <v>1</v>
      </c>
      <c r="N14" s="5">
        <f>'SOC 2015'!D31</f>
        <v>0</v>
      </c>
      <c r="O14" s="10">
        <f>'SOC 2015'!E31</f>
        <v>0</v>
      </c>
      <c r="P14" s="4"/>
      <c r="Q14" s="229"/>
      <c r="R14" s="16">
        <f>'SOC 2015'!B43</f>
        <v>3.7</v>
      </c>
      <c r="S14" s="7" t="str">
        <f>IF('SOC 2015'!F43=1,"X"," ")</f>
        <v xml:space="preserve"> </v>
      </c>
      <c r="T14" s="20" t="str">
        <f>IF('SOC 2015'!G43=1,"X"," ")</f>
        <v xml:space="preserve"> </v>
      </c>
      <c r="U14" s="4"/>
      <c r="V14" s="229"/>
      <c r="W14" s="18">
        <f>'SOC 2015'!B59</f>
        <v>4.7</v>
      </c>
      <c r="X14" s="7" t="str">
        <f>IF('SOC 2015'!F59=1,"X"," ")</f>
        <v xml:space="preserve"> </v>
      </c>
      <c r="Y14" s="20" t="str">
        <f>IF('SOC 2015'!G59=1,"X"," ")</f>
        <v xml:space="preserve"> </v>
      </c>
      <c r="Z14" s="4"/>
      <c r="AA14" s="226"/>
      <c r="AB14" s="17">
        <f>'SOC 2015'!B76</f>
        <v>5.7</v>
      </c>
      <c r="AC14" s="7" t="str">
        <f>IF('SOC 2015'!F76=1,"X"," ")</f>
        <v xml:space="preserve"> </v>
      </c>
      <c r="AD14" s="20" t="str">
        <f>IF('SOC 2015'!G76=1,"X"," ")</f>
        <v xml:space="preserve"> </v>
      </c>
      <c r="AE14" s="49"/>
      <c r="AI14" s="119" t="str">
        <f>IF(S14="X",R14,"")</f>
        <v/>
      </c>
    </row>
    <row r="15" spans="1:35" s="2" customFormat="1" ht="15.75" thickBot="1" x14ac:dyDescent="0.3">
      <c r="A15" s="45"/>
      <c r="B15" s="12" t="s">
        <v>8</v>
      </c>
      <c r="C15" s="13">
        <v>1</v>
      </c>
      <c r="D15" s="14">
        <f>'SOC 2015'!D10</f>
        <v>0</v>
      </c>
      <c r="E15" s="15">
        <f>'SOC 2015'!E10</f>
        <v>0</v>
      </c>
      <c r="G15" s="24" t="s">
        <v>4</v>
      </c>
      <c r="H15" s="25">
        <v>1</v>
      </c>
      <c r="I15" s="26">
        <f>'SOC 2015'!D20</f>
        <v>0</v>
      </c>
      <c r="J15" s="27">
        <f>'SOC 2015'!E20</f>
        <v>0</v>
      </c>
      <c r="L15" s="11" t="s">
        <v>5</v>
      </c>
      <c r="M15" s="8">
        <v>4</v>
      </c>
      <c r="N15" s="5">
        <f>'SOC 2015'!D32</f>
        <v>0</v>
      </c>
      <c r="O15" s="10">
        <f>'SOC 2015'!E32</f>
        <v>0</v>
      </c>
      <c r="P15" s="4"/>
      <c r="Q15" s="229"/>
      <c r="R15" s="16">
        <f>'SOC 2015'!B44</f>
        <v>3.8</v>
      </c>
      <c r="S15" s="7" t="str">
        <f>IF('SOC 2015'!F44=1,"X"," ")</f>
        <v xml:space="preserve"> </v>
      </c>
      <c r="T15" s="20" t="str">
        <f>IF('SOC 2015'!G44=1,"X"," ")</f>
        <v xml:space="preserve"> </v>
      </c>
      <c r="U15" s="4"/>
      <c r="V15" s="229"/>
      <c r="W15" s="18">
        <f>'SOC 2015'!B60</f>
        <v>4.8</v>
      </c>
      <c r="X15" s="7" t="str">
        <f>IF('SOC 2015'!F60=1,"X"," ")</f>
        <v xml:space="preserve"> </v>
      </c>
      <c r="Y15" s="20" t="str">
        <f>IF('SOC 2015'!G60=1,"X"," ")</f>
        <v xml:space="preserve"> </v>
      </c>
      <c r="Z15" s="4"/>
      <c r="AA15" s="227"/>
      <c r="AB15" s="21">
        <f>'SOC 2015'!B77</f>
        <v>5.8</v>
      </c>
      <c r="AC15" s="22" t="str">
        <f>IF('SOC 2015'!F77=1,"X"," ")</f>
        <v xml:space="preserve"> </v>
      </c>
      <c r="AD15" s="23" t="str">
        <f>IF('SOC 2015'!G77=1,"X"," ")</f>
        <v xml:space="preserve"> </v>
      </c>
      <c r="AE15" s="49"/>
      <c r="AI15" s="120" t="str">
        <f>IF(S15="X",R15,"")</f>
        <v/>
      </c>
    </row>
    <row r="16" spans="1:35" s="2" customFormat="1" ht="15.75" thickBot="1" x14ac:dyDescent="0.3">
      <c r="A16" s="45"/>
      <c r="G16" s="11" t="s">
        <v>5</v>
      </c>
      <c r="H16" s="8">
        <v>5</v>
      </c>
      <c r="I16" s="5">
        <f>'SOC 2015'!D21</f>
        <v>0</v>
      </c>
      <c r="J16" s="10">
        <f>'SOC 2015'!E21</f>
        <v>0</v>
      </c>
      <c r="L16" s="12" t="s">
        <v>8</v>
      </c>
      <c r="M16" s="13">
        <v>5</v>
      </c>
      <c r="N16" s="14">
        <f>'SOC 2015'!D33</f>
        <v>0</v>
      </c>
      <c r="O16" s="15">
        <f>'SOC 2015'!E33</f>
        <v>0</v>
      </c>
      <c r="P16" s="4"/>
      <c r="Q16" s="229"/>
      <c r="R16" s="16">
        <f>'SOC 2015'!B45</f>
        <v>3.9</v>
      </c>
      <c r="S16" s="7" t="str">
        <f>IF('SOC 2015'!F45=1,"X"," ")</f>
        <v xml:space="preserve"> </v>
      </c>
      <c r="T16" s="20" t="str">
        <f>IF('SOC 2015'!G45=1,"X"," ")</f>
        <v xml:space="preserve"> </v>
      </c>
      <c r="U16" s="4"/>
      <c r="V16" s="229"/>
      <c r="W16" s="18">
        <f>'SOC 2015'!B61</f>
        <v>4.9000000000000004</v>
      </c>
      <c r="X16" s="7" t="str">
        <f>IF('SOC 2015'!F61=1,"X"," ")</f>
        <v xml:space="preserve"> </v>
      </c>
      <c r="Y16" s="20" t="str">
        <f>IF('SOC 2015'!G61=1,"X"," ")</f>
        <v xml:space="preserve"> </v>
      </c>
      <c r="Z16" s="4"/>
      <c r="AA16" s="4"/>
      <c r="AB16" s="4"/>
      <c r="AC16" s="4"/>
      <c r="AD16" s="4"/>
      <c r="AE16" s="49"/>
      <c r="AI16" s="119" t="str">
        <f>IF(S16="X",R16,"")</f>
        <v/>
      </c>
    </row>
    <row r="17" spans="1:35" s="2" customFormat="1" ht="15.75" thickBot="1" x14ac:dyDescent="0.3">
      <c r="A17" s="45"/>
      <c r="G17" s="12" t="s">
        <v>8</v>
      </c>
      <c r="H17" s="13">
        <v>6</v>
      </c>
      <c r="I17" s="14">
        <f>'SOC 2015'!D22</f>
        <v>0</v>
      </c>
      <c r="J17" s="15">
        <f>'SOC 2015'!E22</f>
        <v>0</v>
      </c>
      <c r="K17" s="4"/>
      <c r="L17" s="4"/>
      <c r="M17" s="4"/>
      <c r="N17" s="4"/>
      <c r="O17" s="4"/>
      <c r="P17" s="4"/>
      <c r="Q17" s="230"/>
      <c r="R17" s="84">
        <f>'SOC 2015'!B46</f>
        <v>3.1</v>
      </c>
      <c r="S17" s="7" t="str">
        <f>IF('SOC 2015'!F46=1,"X"," ")</f>
        <v xml:space="preserve"> </v>
      </c>
      <c r="T17" s="20" t="str">
        <f>IF('SOC 2015'!G46=1,"X"," ")</f>
        <v xml:space="preserve"> </v>
      </c>
      <c r="U17" s="4"/>
      <c r="V17" s="229"/>
      <c r="W17" s="89">
        <f>'SOC 2015'!B62</f>
        <v>4.0999999999999996</v>
      </c>
      <c r="X17" s="7" t="str">
        <f>IF('SOC 2015'!F62=1,"X"," ")</f>
        <v xml:space="preserve"> </v>
      </c>
      <c r="Y17" s="20" t="str">
        <f>IF('SOC 2015'!G62=1,"X"," ")</f>
        <v xml:space="preserve"> </v>
      </c>
      <c r="Z17" s="4"/>
      <c r="AA17" s="24" t="s">
        <v>4</v>
      </c>
      <c r="AB17" s="87">
        <v>3</v>
      </c>
      <c r="AC17" s="26">
        <f>'SOC 2015'!D78</f>
        <v>0</v>
      </c>
      <c r="AD17" s="27">
        <f>'SOC 2015'!E78</f>
        <v>0</v>
      </c>
      <c r="AE17" s="49"/>
      <c r="AI17" s="120" t="str">
        <f>IF(S17="X",R17,"")</f>
        <v/>
      </c>
    </row>
    <row r="18" spans="1:35" s="2" customFormat="1" ht="15.75" thickBot="1" x14ac:dyDescent="0.3">
      <c r="A18" s="45"/>
      <c r="G18" s="4"/>
      <c r="H18" s="4"/>
      <c r="I18" s="4"/>
      <c r="J18" s="4"/>
      <c r="K18" s="4"/>
      <c r="L18" s="4"/>
      <c r="M18" s="4"/>
      <c r="N18" s="4"/>
      <c r="O18" s="4"/>
      <c r="P18" s="4"/>
      <c r="Q18" s="4"/>
      <c r="R18" s="4"/>
      <c r="S18" s="4"/>
      <c r="T18" s="4"/>
      <c r="U18" s="4"/>
      <c r="V18" s="230"/>
      <c r="W18" s="85">
        <f>'SOC 2015'!B63</f>
        <v>4.1100000000000003</v>
      </c>
      <c r="X18" s="7" t="str">
        <f>IF('SOC 2015'!F63=1,"X"," ")</f>
        <v xml:space="preserve"> </v>
      </c>
      <c r="Y18" s="20" t="str">
        <f>IF('SOC 2015'!G63=1,"X"," ")</f>
        <v xml:space="preserve"> </v>
      </c>
      <c r="Z18" s="4"/>
      <c r="AA18" s="11" t="s">
        <v>5</v>
      </c>
      <c r="AB18" s="83">
        <v>5</v>
      </c>
      <c r="AC18" s="5">
        <f>'SOC 2015'!D79</f>
        <v>0</v>
      </c>
      <c r="AD18" s="10">
        <f>'SOC 2015'!E79</f>
        <v>0</v>
      </c>
      <c r="AE18" s="49"/>
      <c r="AI18" s="119" t="str">
        <f>IF(X9="X",W9,"")</f>
        <v/>
      </c>
    </row>
    <row r="19" spans="1:35" s="2" customFormat="1" ht="15.75" thickBot="1" x14ac:dyDescent="0.3">
      <c r="A19" s="45"/>
      <c r="G19" s="4"/>
      <c r="H19" s="4"/>
      <c r="I19" s="4"/>
      <c r="J19" s="4"/>
      <c r="K19" s="4"/>
      <c r="L19" s="4"/>
      <c r="M19" s="4"/>
      <c r="N19" s="4"/>
      <c r="O19" s="4"/>
      <c r="P19" s="4"/>
      <c r="Q19" s="24" t="s">
        <v>4</v>
      </c>
      <c r="R19" s="87">
        <v>6</v>
      </c>
      <c r="S19" s="26">
        <f>'SOC 2015'!D47</f>
        <v>0</v>
      </c>
      <c r="T19" s="27">
        <f>'SOC 2015'!E47</f>
        <v>0</v>
      </c>
      <c r="U19" s="4"/>
      <c r="V19" s="4"/>
      <c r="W19" s="4"/>
      <c r="X19" s="4"/>
      <c r="Y19" s="4"/>
      <c r="Z19" s="4"/>
      <c r="AA19" s="12" t="s">
        <v>8</v>
      </c>
      <c r="AB19" s="88">
        <v>8</v>
      </c>
      <c r="AC19" s="14">
        <f>'SOC 2015'!D80</f>
        <v>0</v>
      </c>
      <c r="AD19" s="15">
        <f>'SOC 2015'!E80</f>
        <v>0</v>
      </c>
      <c r="AE19" s="49"/>
      <c r="AI19" s="119" t="str">
        <f>IF(X11="X",W11,"")</f>
        <v/>
      </c>
    </row>
    <row r="20" spans="1:35" s="2" customFormat="1" x14ac:dyDescent="0.25">
      <c r="A20" s="45"/>
      <c r="G20" s="4"/>
      <c r="H20" s="4"/>
      <c r="I20" s="4"/>
      <c r="J20" s="4"/>
      <c r="K20" s="4"/>
      <c r="L20" s="4"/>
      <c r="M20" s="4"/>
      <c r="N20" s="4"/>
      <c r="O20" s="4"/>
      <c r="P20" s="4"/>
      <c r="Q20" s="11" t="s">
        <v>5</v>
      </c>
      <c r="R20" s="83">
        <v>4</v>
      </c>
      <c r="S20" s="5">
        <f>'SOC 2015'!D48</f>
        <v>0</v>
      </c>
      <c r="T20" s="10">
        <f>'SOC 2015'!E48</f>
        <v>0</v>
      </c>
      <c r="U20" s="4"/>
      <c r="V20" s="24" t="s">
        <v>4</v>
      </c>
      <c r="W20" s="87">
        <v>2</v>
      </c>
      <c r="X20" s="26">
        <f>'SOC 2015'!D64</f>
        <v>0</v>
      </c>
      <c r="Y20" s="27">
        <f>'SOC 2015'!E64</f>
        <v>0</v>
      </c>
      <c r="Z20" s="4"/>
      <c r="AA20" s="4"/>
      <c r="AB20" s="4"/>
      <c r="AC20" s="4"/>
      <c r="AD20" s="4"/>
      <c r="AE20" s="49"/>
      <c r="AI20" s="119" t="str">
        <f>IF(AC8="X",AB8,"")</f>
        <v/>
      </c>
    </row>
    <row r="21" spans="1:35" s="2" customFormat="1" ht="15.75" thickBot="1" x14ac:dyDescent="0.3">
      <c r="A21" s="45"/>
      <c r="G21" s="4"/>
      <c r="H21" s="4"/>
      <c r="I21" s="4"/>
      <c r="J21" s="4"/>
      <c r="K21" s="4"/>
      <c r="L21" s="4"/>
      <c r="M21" s="4"/>
      <c r="N21" s="4"/>
      <c r="O21" s="4"/>
      <c r="P21" s="4"/>
      <c r="Q21" s="12" t="s">
        <v>8</v>
      </c>
      <c r="R21" s="88">
        <v>10</v>
      </c>
      <c r="S21" s="14">
        <f>'SOC 2015'!D49</f>
        <v>0</v>
      </c>
      <c r="T21" s="15">
        <f>'SOC 2015'!E49</f>
        <v>0</v>
      </c>
      <c r="U21" s="4"/>
      <c r="V21" s="11" t="s">
        <v>5</v>
      </c>
      <c r="W21" s="83">
        <v>9</v>
      </c>
      <c r="X21" s="5">
        <f>'SOC 2015'!D65</f>
        <v>0</v>
      </c>
      <c r="Y21" s="10">
        <f>'SOC 2015'!E65</f>
        <v>0</v>
      </c>
      <c r="Z21" s="4"/>
      <c r="AA21" s="4"/>
      <c r="AB21" s="4"/>
      <c r="AC21" s="4"/>
      <c r="AD21" s="4"/>
      <c r="AE21" s="49"/>
      <c r="AI21" s="119" t="str">
        <f>IF(AC11="X",AB11,"")</f>
        <v/>
      </c>
    </row>
    <row r="22" spans="1:35" s="2" customFormat="1" ht="15.75" thickBot="1" x14ac:dyDescent="0.3">
      <c r="A22" s="45"/>
      <c r="G22" s="4"/>
      <c r="H22" s="4"/>
      <c r="I22" s="4"/>
      <c r="J22" s="4"/>
      <c r="K22" s="4"/>
      <c r="L22" s="4"/>
      <c r="M22" s="4"/>
      <c r="N22" s="4"/>
      <c r="O22" s="4"/>
      <c r="P22" s="4"/>
      <c r="Q22" s="30"/>
      <c r="R22" s="61"/>
      <c r="S22" s="62"/>
      <c r="T22" s="61"/>
      <c r="U22" s="4"/>
      <c r="V22" s="12" t="s">
        <v>8</v>
      </c>
      <c r="W22" s="88">
        <v>11</v>
      </c>
      <c r="X22" s="14">
        <f>'SOC 2015'!D66</f>
        <v>0</v>
      </c>
      <c r="Y22" s="15">
        <f>'SOC 2015'!E66</f>
        <v>0</v>
      </c>
      <c r="Z22" s="4"/>
      <c r="AE22" s="49"/>
      <c r="AI22" s="119" t="str">
        <f>IF(AC13="X",AB13,"")</f>
        <v/>
      </c>
    </row>
    <row r="23" spans="1:35" s="2" customFormat="1" x14ac:dyDescent="0.25">
      <c r="A23" s="45"/>
      <c r="F23" s="4"/>
      <c r="G23" s="4"/>
      <c r="H23" s="4"/>
      <c r="I23" s="4"/>
      <c r="J23" s="4"/>
      <c r="K23" s="4"/>
      <c r="L23" s="30"/>
      <c r="M23" s="61"/>
      <c r="N23" s="62"/>
      <c r="O23" s="61"/>
      <c r="P23" s="4"/>
      <c r="Q23" s="4"/>
      <c r="R23" s="4"/>
      <c r="S23" s="4"/>
      <c r="T23" s="4"/>
      <c r="U23" s="4"/>
      <c r="V23" s="4"/>
      <c r="W23" s="4"/>
      <c r="X23" s="4"/>
      <c r="Y23" s="4"/>
      <c r="Z23" s="4"/>
      <c r="AE23" s="136"/>
      <c r="AI23" s="140"/>
    </row>
    <row r="24" spans="1:35" s="2" customFormat="1" x14ac:dyDescent="0.25">
      <c r="A24" s="45"/>
      <c r="F24" s="4"/>
      <c r="G24" s="4"/>
      <c r="H24" s="4"/>
      <c r="I24" s="4"/>
      <c r="J24" s="4"/>
      <c r="K24" s="4"/>
      <c r="L24" s="30"/>
      <c r="M24" s="61"/>
      <c r="N24" s="62"/>
      <c r="O24" s="61"/>
      <c r="P24" s="4"/>
      <c r="Q24" s="4"/>
      <c r="R24" s="4"/>
      <c r="S24" s="4"/>
      <c r="T24" s="4"/>
      <c r="U24" s="4"/>
      <c r="V24" s="4"/>
      <c r="W24" s="4"/>
      <c r="X24" s="4"/>
      <c r="Y24" s="4"/>
      <c r="Z24" s="4"/>
      <c r="AE24" s="136"/>
      <c r="AI24" s="140"/>
    </row>
    <row r="25" spans="1:35" s="2" customFormat="1" x14ac:dyDescent="0.25">
      <c r="A25" s="45"/>
      <c r="B25" s="4"/>
      <c r="C25" s="4"/>
      <c r="D25" s="4"/>
      <c r="E25" s="4"/>
      <c r="F25" s="4"/>
      <c r="G25" s="4"/>
      <c r="H25" s="4"/>
      <c r="I25" s="4"/>
      <c r="J25" s="4"/>
      <c r="K25" s="4"/>
      <c r="L25" s="30"/>
      <c r="M25" s="61"/>
      <c r="N25" s="62"/>
      <c r="O25" s="61"/>
      <c r="P25" s="4"/>
      <c r="Q25" s="4"/>
      <c r="R25" s="4"/>
      <c r="S25" s="4"/>
      <c r="T25" s="4"/>
      <c r="U25" s="4"/>
      <c r="V25" s="4"/>
      <c r="W25" s="4"/>
      <c r="X25" s="4"/>
      <c r="Y25" s="4"/>
      <c r="Z25" s="4"/>
      <c r="AE25" s="136"/>
      <c r="AI25" s="140"/>
    </row>
    <row r="26" spans="1:35" s="2" customFormat="1" x14ac:dyDescent="0.25">
      <c r="A26" s="45"/>
      <c r="B26" s="4"/>
      <c r="C26" s="4"/>
      <c r="D26" s="4"/>
      <c r="E26" s="4"/>
      <c r="F26" s="4"/>
      <c r="G26" s="4"/>
      <c r="H26" s="4"/>
      <c r="I26" s="4"/>
      <c r="J26" s="4"/>
      <c r="K26" s="4"/>
      <c r="L26" s="30"/>
      <c r="M26" s="61"/>
      <c r="N26" s="62"/>
      <c r="O26" s="61"/>
      <c r="P26" s="4"/>
      <c r="Q26" s="4"/>
      <c r="R26" s="4"/>
      <c r="S26" s="4"/>
      <c r="T26" s="4"/>
      <c r="U26" s="4"/>
      <c r="V26" s="4"/>
      <c r="W26" s="4"/>
      <c r="X26" s="4"/>
      <c r="Y26" s="4"/>
      <c r="Z26" s="4"/>
      <c r="AE26" s="136"/>
      <c r="AI26" s="140"/>
    </row>
    <row r="27" spans="1:35" s="2" customFormat="1" x14ac:dyDescent="0.25">
      <c r="A27" s="45"/>
      <c r="B27" s="4"/>
      <c r="C27" s="4"/>
      <c r="D27" s="4"/>
      <c r="E27" s="4"/>
      <c r="F27" s="4"/>
      <c r="G27" s="4"/>
      <c r="H27" s="4"/>
      <c r="I27" s="4"/>
      <c r="J27" s="4"/>
      <c r="K27" s="4"/>
      <c r="L27" s="30"/>
      <c r="M27" s="61"/>
      <c r="N27" s="62"/>
      <c r="O27" s="61"/>
      <c r="P27" s="4"/>
      <c r="Q27" s="4"/>
      <c r="R27" s="4"/>
      <c r="S27" s="4"/>
      <c r="T27" s="4"/>
      <c r="U27" s="4"/>
      <c r="V27" s="4"/>
      <c r="W27" s="4"/>
      <c r="X27" s="4"/>
      <c r="Y27" s="4"/>
      <c r="Z27" s="4"/>
      <c r="AE27" s="136"/>
      <c r="AI27" s="140"/>
    </row>
    <row r="28" spans="1:35" s="2" customFormat="1" x14ac:dyDescent="0.25">
      <c r="A28" s="45"/>
      <c r="B28" s="4"/>
      <c r="C28" s="4"/>
      <c r="D28" s="4"/>
      <c r="E28" s="4"/>
      <c r="F28" s="4"/>
      <c r="G28" s="4"/>
      <c r="H28" s="4"/>
      <c r="I28" s="4"/>
      <c r="J28" s="4"/>
      <c r="K28" s="4"/>
      <c r="L28" s="30"/>
      <c r="M28" s="61"/>
      <c r="N28" s="62"/>
      <c r="O28" s="61"/>
      <c r="P28" s="4"/>
      <c r="Q28" s="4"/>
      <c r="R28" s="4"/>
      <c r="S28" s="4"/>
      <c r="T28" s="4"/>
      <c r="U28" s="4"/>
      <c r="V28" s="4"/>
      <c r="W28" s="4"/>
      <c r="X28" s="4"/>
      <c r="Y28" s="4"/>
      <c r="Z28" s="4"/>
      <c r="AE28" s="136"/>
      <c r="AI28" s="140"/>
    </row>
    <row r="29" spans="1:35" s="2" customFormat="1" x14ac:dyDescent="0.25">
      <c r="A29" s="45"/>
      <c r="B29" s="4"/>
      <c r="C29" s="4"/>
      <c r="D29" s="4"/>
      <c r="E29" s="4"/>
      <c r="F29" s="4"/>
      <c r="G29" s="4"/>
      <c r="H29" s="4"/>
      <c r="I29" s="4"/>
      <c r="J29" s="4"/>
      <c r="K29" s="4"/>
      <c r="L29" s="30"/>
      <c r="M29" s="61"/>
      <c r="N29" s="62"/>
      <c r="O29" s="61"/>
      <c r="P29" s="4"/>
      <c r="Q29" s="4"/>
      <c r="R29" s="4"/>
      <c r="S29" s="4"/>
      <c r="T29" s="4"/>
      <c r="U29" s="4"/>
      <c r="V29" s="4"/>
      <c r="W29" s="4"/>
      <c r="X29" s="4"/>
      <c r="Y29" s="4"/>
      <c r="Z29" s="4"/>
      <c r="AE29" s="136"/>
      <c r="AI29" s="140"/>
    </row>
    <row r="30" spans="1:35" s="2" customFormat="1" x14ac:dyDescent="0.25">
      <c r="A30" s="45"/>
      <c r="B30" s="4"/>
      <c r="C30" s="4"/>
      <c r="D30" s="4"/>
      <c r="E30" s="4"/>
      <c r="F30" s="4"/>
      <c r="G30" s="4"/>
      <c r="H30" s="4"/>
      <c r="I30" s="4"/>
      <c r="J30" s="4"/>
      <c r="K30" s="4"/>
      <c r="L30" s="30"/>
      <c r="M30" s="61"/>
      <c r="N30" s="62"/>
      <c r="O30" s="61"/>
      <c r="P30" s="4"/>
      <c r="Q30" s="4"/>
      <c r="R30" s="4"/>
      <c r="S30" s="4"/>
      <c r="T30" s="4"/>
      <c r="U30" s="4"/>
      <c r="V30" s="4"/>
      <c r="W30" s="4"/>
      <c r="X30" s="4"/>
      <c r="Y30" s="4"/>
      <c r="Z30" s="4"/>
      <c r="AE30" s="136"/>
      <c r="AI30" s="140"/>
    </row>
    <row r="31" spans="1:35" s="2" customFormat="1" x14ac:dyDescent="0.25">
      <c r="A31" s="45"/>
      <c r="B31" s="4"/>
      <c r="C31" s="4"/>
      <c r="D31" s="4"/>
      <c r="E31" s="4"/>
      <c r="F31" s="4"/>
      <c r="G31" s="4"/>
      <c r="H31" s="4"/>
      <c r="I31" s="4"/>
      <c r="J31" s="4"/>
      <c r="K31" s="4"/>
      <c r="L31" s="30"/>
      <c r="M31" s="61"/>
      <c r="N31" s="62"/>
      <c r="O31" s="61"/>
      <c r="P31" s="4"/>
      <c r="Q31" s="4"/>
      <c r="R31" s="4"/>
      <c r="S31" s="4"/>
      <c r="T31" s="4"/>
      <c r="U31" s="4"/>
      <c r="V31" s="4"/>
      <c r="W31" s="4"/>
      <c r="X31" s="4"/>
      <c r="Y31" s="4"/>
      <c r="Z31" s="4"/>
      <c r="AE31" s="136"/>
      <c r="AI31" s="140"/>
    </row>
    <row r="32" spans="1:35" s="2" customFormat="1" x14ac:dyDescent="0.25">
      <c r="A32" s="45"/>
      <c r="B32" s="4"/>
      <c r="C32" s="4"/>
      <c r="D32" s="4"/>
      <c r="E32" s="4"/>
      <c r="F32" s="4"/>
      <c r="G32" s="4"/>
      <c r="H32" s="4"/>
      <c r="I32" s="4"/>
      <c r="J32" s="4"/>
      <c r="K32" s="4"/>
      <c r="L32" s="4"/>
      <c r="M32" s="4"/>
      <c r="N32" s="4"/>
      <c r="O32" s="4"/>
      <c r="P32" s="4"/>
      <c r="Q32" s="4"/>
      <c r="R32" s="4"/>
      <c r="S32" s="4"/>
      <c r="T32" s="4"/>
      <c r="U32" s="4"/>
      <c r="V32" s="4"/>
      <c r="W32" s="4"/>
      <c r="X32" s="4"/>
      <c r="Y32" s="4"/>
      <c r="Z32" s="4"/>
      <c r="AE32" s="136"/>
      <c r="AI32" s="140"/>
    </row>
    <row r="33" spans="1:35" s="2" customFormat="1" ht="15.75" thickBot="1" x14ac:dyDescent="0.3">
      <c r="A33" s="45"/>
      <c r="B33" s="4"/>
      <c r="C33" s="4"/>
      <c r="D33" s="4"/>
      <c r="E33" s="4"/>
      <c r="F33" s="4"/>
      <c r="G33" s="4"/>
      <c r="H33" s="4"/>
      <c r="I33" s="4"/>
      <c r="J33" s="4"/>
      <c r="K33" s="4"/>
      <c r="P33" s="4"/>
      <c r="Q33" s="4"/>
      <c r="R33" s="4"/>
      <c r="S33" s="4"/>
      <c r="T33" s="4"/>
      <c r="U33" s="4"/>
      <c r="V33" s="4"/>
      <c r="W33" s="4"/>
      <c r="X33" s="4"/>
      <c r="Y33" s="4"/>
      <c r="Z33" s="4"/>
      <c r="AE33" s="136"/>
      <c r="AI33" s="140"/>
    </row>
    <row r="34" spans="1:35" s="2" customFormat="1" ht="15.75" customHeight="1" x14ac:dyDescent="0.25">
      <c r="A34" s="45"/>
      <c r="B34" s="218" t="s">
        <v>9</v>
      </c>
      <c r="C34" s="219"/>
      <c r="D34" s="219"/>
      <c r="E34" s="220"/>
      <c r="F34" s="4"/>
      <c r="G34" s="221" t="s">
        <v>10</v>
      </c>
      <c r="H34" s="222"/>
      <c r="I34" s="222"/>
      <c r="J34" s="223"/>
      <c r="K34" s="4"/>
      <c r="L34" s="221" t="s">
        <v>11</v>
      </c>
      <c r="M34" s="222"/>
      <c r="N34" s="222"/>
      <c r="O34" s="223"/>
      <c r="P34" s="4"/>
      <c r="Q34" s="221" t="s">
        <v>12</v>
      </c>
      <c r="R34" s="222"/>
      <c r="S34" s="222"/>
      <c r="T34" s="223"/>
      <c r="U34" s="4"/>
      <c r="V34" s="4"/>
      <c r="W34" s="4"/>
      <c r="X34" s="4"/>
      <c r="Y34" s="4"/>
      <c r="Z34" s="4"/>
      <c r="AE34" s="136"/>
      <c r="AI34" s="140"/>
    </row>
    <row r="35" spans="1:35" s="2" customFormat="1" ht="15" customHeight="1" x14ac:dyDescent="0.25">
      <c r="A35" s="45"/>
      <c r="B35" s="9" t="s">
        <v>4</v>
      </c>
      <c r="C35" s="8">
        <v>13</v>
      </c>
      <c r="D35" s="5">
        <f>SUM(D13,I15,N14,S19,X20,AC17)</f>
        <v>0</v>
      </c>
      <c r="E35" s="10">
        <f>SUM(E13,J15,O14,T19,Y20,AD17)</f>
        <v>0</v>
      </c>
      <c r="F35" s="4"/>
      <c r="G35" s="184" t="str">
        <f>IF(D35=0,"No hay incisos criticos","Tienes incisos criticos")</f>
        <v>No hay incisos criticos</v>
      </c>
      <c r="H35" s="185"/>
      <c r="I35" s="185"/>
      <c r="J35" s="186"/>
      <c r="K35" s="4"/>
      <c r="L35" s="199">
        <f>E37/C37</f>
        <v>0</v>
      </c>
      <c r="M35" s="200"/>
      <c r="N35" s="200"/>
      <c r="O35" s="201"/>
      <c r="P35" s="4"/>
      <c r="Q35" s="193" t="str">
        <f>IF(AND(G35="No hay incisos criticos",L35&gt;=0.8),"Certificado","No Certificado")</f>
        <v>No Certificado</v>
      </c>
      <c r="R35" s="194"/>
      <c r="S35" s="194"/>
      <c r="T35" s="195"/>
      <c r="U35" s="4"/>
      <c r="V35" s="4"/>
      <c r="W35" s="4"/>
      <c r="X35" s="4"/>
      <c r="Y35" s="4"/>
      <c r="Z35" s="4"/>
      <c r="AE35" s="136"/>
      <c r="AI35" s="140"/>
    </row>
    <row r="36" spans="1:35" s="2" customFormat="1" ht="15.75" customHeight="1" x14ac:dyDescent="0.25">
      <c r="A36" s="45"/>
      <c r="B36" s="11" t="s">
        <v>5</v>
      </c>
      <c r="C36" s="8">
        <v>28</v>
      </c>
      <c r="D36" s="5">
        <f>SUM(D14,I16,N15,S20,X21,AC18)</f>
        <v>0</v>
      </c>
      <c r="E36" s="10">
        <f>SUM(E14,J16,O15,T20,Y21,AD18)</f>
        <v>0</v>
      </c>
      <c r="F36" s="4"/>
      <c r="G36" s="187"/>
      <c r="H36" s="188"/>
      <c r="I36" s="188"/>
      <c r="J36" s="189"/>
      <c r="K36" s="4"/>
      <c r="L36" s="202"/>
      <c r="M36" s="203"/>
      <c r="N36" s="203"/>
      <c r="O36" s="204"/>
      <c r="P36" s="4"/>
      <c r="Q36" s="193"/>
      <c r="R36" s="194"/>
      <c r="S36" s="194"/>
      <c r="T36" s="195"/>
      <c r="U36" s="4"/>
      <c r="V36" s="4"/>
      <c r="W36" s="4"/>
      <c r="X36" s="4"/>
      <c r="Y36" s="4"/>
      <c r="Z36" s="4"/>
      <c r="AE36" s="136"/>
      <c r="AI36" s="140"/>
    </row>
    <row r="37" spans="1:35" s="2" customFormat="1" ht="15.75" thickBot="1" x14ac:dyDescent="0.3">
      <c r="A37" s="45"/>
      <c r="B37" s="12" t="s">
        <v>8</v>
      </c>
      <c r="C37" s="13">
        <v>41</v>
      </c>
      <c r="D37" s="14">
        <f>SUM(D35:D36)</f>
        <v>0</v>
      </c>
      <c r="E37" s="15">
        <f>SUM(E35:E36)</f>
        <v>0</v>
      </c>
      <c r="F37" s="4"/>
      <c r="G37" s="190"/>
      <c r="H37" s="191"/>
      <c r="I37" s="191"/>
      <c r="J37" s="192"/>
      <c r="K37" s="4"/>
      <c r="L37" s="205"/>
      <c r="M37" s="206"/>
      <c r="N37" s="206"/>
      <c r="O37" s="207"/>
      <c r="P37" s="4"/>
      <c r="Q37" s="196"/>
      <c r="R37" s="197"/>
      <c r="S37" s="197"/>
      <c r="T37" s="198"/>
      <c r="U37" s="4"/>
      <c r="V37" s="4"/>
      <c r="W37" s="4"/>
      <c r="X37" s="4"/>
      <c r="Y37" s="4"/>
      <c r="Z37" s="4"/>
      <c r="AE37" s="136"/>
      <c r="AI37" s="140"/>
    </row>
    <row r="38" spans="1:35" s="92" customFormat="1" ht="15.75" thickBot="1" x14ac:dyDescent="0.3">
      <c r="A38" s="50"/>
      <c r="F38" s="51"/>
      <c r="K38" s="51"/>
      <c r="L38" s="51"/>
      <c r="M38" s="51"/>
      <c r="N38" s="51"/>
      <c r="O38" s="51"/>
      <c r="P38" s="51"/>
      <c r="U38" s="51"/>
      <c r="V38" s="51"/>
      <c r="W38" s="51"/>
      <c r="X38" s="51"/>
      <c r="Y38" s="51"/>
      <c r="Z38" s="51"/>
      <c r="AE38" s="138"/>
      <c r="AI38" s="140"/>
    </row>
    <row r="39" spans="1:35" hidden="1" x14ac:dyDescent="0.25">
      <c r="A39" s="3"/>
      <c r="B39" s="3"/>
      <c r="C39" s="3"/>
      <c r="D39" s="3"/>
      <c r="E39" s="3"/>
      <c r="F39" s="3"/>
      <c r="G39" s="3"/>
      <c r="H39" s="3"/>
      <c r="I39" s="3"/>
      <c r="J39" s="3"/>
      <c r="K39" s="3"/>
      <c r="L39" s="3"/>
      <c r="M39" s="3"/>
      <c r="N39" s="3"/>
      <c r="O39" s="3"/>
      <c r="P39" s="3"/>
      <c r="Q39" s="3"/>
      <c r="R39" s="3"/>
      <c r="S39" s="3"/>
      <c r="T39" s="3"/>
      <c r="U39" s="3"/>
      <c r="V39" s="4"/>
      <c r="W39" s="4"/>
      <c r="X39" s="4"/>
      <c r="Y39" s="4"/>
      <c r="Z39" s="3"/>
      <c r="AI39" s="140"/>
    </row>
    <row r="40" spans="1:35" hidden="1" x14ac:dyDescent="0.25">
      <c r="A40" s="3"/>
      <c r="B40" s="3"/>
      <c r="C40" s="3"/>
      <c r="D40" s="3"/>
      <c r="E40" s="3"/>
      <c r="F40" s="3"/>
      <c r="G40" s="3"/>
      <c r="H40" s="3"/>
      <c r="I40" s="3"/>
      <c r="J40" s="3"/>
      <c r="K40" s="3"/>
      <c r="L40" s="3"/>
      <c r="M40" s="3"/>
      <c r="N40" s="3"/>
      <c r="O40" s="3"/>
      <c r="P40" s="3"/>
      <c r="Q40" s="3"/>
      <c r="R40" s="3"/>
      <c r="S40" s="3"/>
      <c r="T40" s="3"/>
      <c r="U40" s="3"/>
      <c r="V40" s="4"/>
      <c r="W40" s="4"/>
      <c r="X40" s="4"/>
      <c r="Y40" s="4"/>
      <c r="Z40" s="3"/>
      <c r="AI40" s="140"/>
    </row>
    <row r="41" spans="1:35" ht="15.75" hidden="1" thickBot="1" x14ac:dyDescent="0.3">
      <c r="A41" s="3"/>
      <c r="B41" s="3"/>
      <c r="C41" s="3"/>
      <c r="D41" s="3"/>
      <c r="E41" s="3"/>
      <c r="F41" s="3"/>
      <c r="G41" s="3"/>
      <c r="H41" s="3"/>
      <c r="I41" s="3"/>
      <c r="J41" s="3"/>
      <c r="K41" s="3"/>
      <c r="L41" s="3"/>
      <c r="M41" s="3"/>
      <c r="N41" s="3"/>
      <c r="O41" s="3"/>
      <c r="P41" s="3"/>
      <c r="Q41" s="3"/>
      <c r="R41" s="3"/>
      <c r="S41" s="3"/>
      <c r="T41" s="3"/>
      <c r="U41" s="3"/>
      <c r="V41" s="4"/>
      <c r="W41" s="4"/>
      <c r="X41" s="4"/>
      <c r="Y41" s="4"/>
      <c r="Z41" s="3"/>
      <c r="AI41" s="141"/>
    </row>
    <row r="42" spans="1:35" hidden="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35" hidden="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35" hidden="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35" hidden="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35" hidden="1" x14ac:dyDescent="0.25">
      <c r="A46" s="3"/>
      <c r="B46" s="3"/>
      <c r="C46" s="3"/>
      <c r="D46" s="3"/>
      <c r="E46" s="3"/>
      <c r="F46" s="3"/>
      <c r="G46" s="3"/>
      <c r="H46" s="3"/>
      <c r="I46" s="3"/>
      <c r="J46" s="3"/>
      <c r="K46" s="3"/>
      <c r="P46" s="3"/>
      <c r="Q46" s="3"/>
      <c r="R46" s="3"/>
      <c r="S46" s="3"/>
      <c r="T46" s="3"/>
      <c r="U46" s="3"/>
      <c r="V46" s="3"/>
      <c r="W46" s="3"/>
      <c r="X46" s="3"/>
      <c r="Y46" s="3"/>
      <c r="Z46" s="3"/>
    </row>
    <row r="47" spans="1:35" hidden="1" x14ac:dyDescent="0.25">
      <c r="A47" s="3"/>
      <c r="B47" s="3"/>
      <c r="C47" s="3"/>
      <c r="D47" s="3"/>
      <c r="E47" s="3"/>
      <c r="F47" s="3"/>
      <c r="G47" s="3"/>
      <c r="H47" s="3"/>
      <c r="I47" s="3"/>
      <c r="J47" s="3"/>
      <c r="K47" s="3"/>
      <c r="P47" s="3"/>
      <c r="Q47" s="3"/>
      <c r="R47" s="3"/>
      <c r="S47" s="3"/>
      <c r="T47" s="3"/>
      <c r="U47" s="3"/>
      <c r="V47" s="3"/>
      <c r="W47" s="3"/>
      <c r="X47" s="3"/>
      <c r="Y47" s="3"/>
      <c r="Z47" s="3"/>
    </row>
    <row r="48" spans="1:35" hidden="1" x14ac:dyDescent="0.25">
      <c r="A48" s="3"/>
      <c r="B48" s="3"/>
      <c r="C48" s="3"/>
      <c r="D48" s="3"/>
      <c r="E48" s="3"/>
      <c r="F48" s="3"/>
      <c r="K48" s="3"/>
      <c r="P48" s="3"/>
      <c r="Q48" s="3"/>
      <c r="R48" s="3"/>
      <c r="S48" s="3"/>
      <c r="T48" s="3"/>
      <c r="U48" s="3"/>
      <c r="V48" s="3"/>
      <c r="W48" s="3"/>
      <c r="X48" s="3"/>
      <c r="Y48" s="3"/>
      <c r="Z48" s="3"/>
    </row>
    <row r="49" spans="1:26" hidden="1" x14ac:dyDescent="0.25">
      <c r="A49" s="3"/>
      <c r="B49" s="3"/>
      <c r="C49" s="3"/>
      <c r="D49" s="3"/>
      <c r="E49" s="3"/>
      <c r="F49" s="3"/>
      <c r="K49" s="3"/>
      <c r="P49" s="3"/>
      <c r="Q49" s="3"/>
      <c r="R49" s="3"/>
      <c r="S49" s="3"/>
      <c r="T49" s="3"/>
      <c r="U49" s="3"/>
      <c r="V49" s="3"/>
      <c r="W49" s="3"/>
      <c r="X49" s="3"/>
      <c r="Y49" s="3"/>
      <c r="Z49" s="3"/>
    </row>
    <row r="50" spans="1:26" hidden="1" x14ac:dyDescent="0.25">
      <c r="A50" s="3"/>
      <c r="B50" s="3"/>
      <c r="C50" s="3"/>
      <c r="D50" s="3"/>
      <c r="E50" s="3"/>
      <c r="F50" s="3"/>
      <c r="K50" s="3"/>
      <c r="P50" s="3"/>
      <c r="Q50" s="3"/>
      <c r="R50" s="3"/>
      <c r="S50" s="3"/>
      <c r="T50" s="3"/>
      <c r="U50" s="3"/>
      <c r="V50" s="3"/>
      <c r="W50" s="3"/>
      <c r="X50" s="3"/>
      <c r="Y50" s="3"/>
      <c r="Z50" s="3"/>
    </row>
    <row r="51" spans="1:26" hidden="1" x14ac:dyDescent="0.25">
      <c r="A51" s="3"/>
      <c r="F51" s="3"/>
      <c r="K51" s="3"/>
      <c r="P51" s="3"/>
      <c r="U51" s="3"/>
      <c r="V51" s="3"/>
      <c r="W51" s="3"/>
      <c r="X51" s="3"/>
      <c r="Y51" s="3"/>
      <c r="Z51" s="3"/>
    </row>
    <row r="52" spans="1:26" hidden="1" x14ac:dyDescent="0.25">
      <c r="V52" s="3"/>
      <c r="W52" s="3"/>
      <c r="X52" s="3"/>
      <c r="Y52" s="3"/>
    </row>
    <row r="53" spans="1:26" hidden="1" x14ac:dyDescent="0.25">
      <c r="V53" s="3"/>
      <c r="W53" s="3"/>
      <c r="X53" s="3"/>
      <c r="Y53" s="3"/>
    </row>
    <row r="54" spans="1:26" hidden="1" x14ac:dyDescent="0.25"/>
    <row r="55" spans="1:26" hidden="1" x14ac:dyDescent="0.25"/>
    <row r="56" spans="1:26" hidden="1" x14ac:dyDescent="0.25"/>
    <row r="57" spans="1:26" hidden="1" x14ac:dyDescent="0.25"/>
  </sheetData>
  <sheetProtection password="ED23" sheet="1" objects="1" scenarios="1" selectLockedCells="1" selectUnlockedCells="1"/>
  <mergeCells count="21">
    <mergeCell ref="AC6:AD6"/>
    <mergeCell ref="L7:L12"/>
    <mergeCell ref="Q7:Q17"/>
    <mergeCell ref="V7:V18"/>
    <mergeCell ref="AA7:AA15"/>
    <mergeCell ref="B7:B11"/>
    <mergeCell ref="X6:Y6"/>
    <mergeCell ref="B34:E34"/>
    <mergeCell ref="G34:J34"/>
    <mergeCell ref="I6:J6"/>
    <mergeCell ref="N6:O6"/>
    <mergeCell ref="H6:H7"/>
    <mergeCell ref="S6:T6"/>
    <mergeCell ref="L34:O34"/>
    <mergeCell ref="Q34:T34"/>
    <mergeCell ref="G35:J37"/>
    <mergeCell ref="Q35:T37"/>
    <mergeCell ref="L35:O37"/>
    <mergeCell ref="C6:C7"/>
    <mergeCell ref="D6:E6"/>
    <mergeCell ref="G7:G13"/>
  </mergeCells>
  <conditionalFormatting sqref="N8:N12 S8:S17 X8:X18 AC8:AC15 I8:I13">
    <cfRule type="notContainsBlanks" dxfId="29" priority="22">
      <formula>LEN(TRIM(I8))&gt;0</formula>
    </cfRule>
    <cfRule type="notContainsBlanks" dxfId="28" priority="24">
      <formula>LEN(TRIM(I8))&gt;0</formula>
    </cfRule>
  </conditionalFormatting>
  <conditionalFormatting sqref="O8:O12 T8:T17 Y8:Y18 AD8:AD15 J8:J13">
    <cfRule type="notContainsBlanks" dxfId="27" priority="21">
      <formula>LEN(TRIM(J8))&gt;0</formula>
    </cfRule>
    <cfRule type="notContainsBlanks" dxfId="26" priority="23">
      <formula>LEN(TRIM(J8))&gt;0</formula>
    </cfRule>
  </conditionalFormatting>
  <conditionalFormatting sqref="O8:O12 T8:T17 AD8:AD15 J8:J13">
    <cfRule type="notContainsBlanks" dxfId="25" priority="20">
      <formula>LEN(TRIM(J8))&gt;0</formula>
    </cfRule>
  </conditionalFormatting>
  <conditionalFormatting sqref="Y8:Y18">
    <cfRule type="notContainsBlanks" dxfId="24" priority="19">
      <formula>LEN(TRIM(Y8))&gt;0</formula>
    </cfRule>
  </conditionalFormatting>
  <conditionalFormatting sqref="G35">
    <cfRule type="notContainsText" dxfId="23" priority="17" operator="notContains" text="No hay incisos criticos">
      <formula>ISERROR(SEARCH("No hay incisos criticos",G35))</formula>
    </cfRule>
    <cfRule type="containsText" dxfId="22" priority="18" operator="containsText" text="No hay incisos criticos">
      <formula>NOT(ISERROR(SEARCH("No hay incisos criticos",G35)))</formula>
    </cfRule>
  </conditionalFormatting>
  <conditionalFormatting sqref="L35">
    <cfRule type="cellIs" dxfId="21" priority="15" operator="lessThanOrEqual">
      <formula>0.79</formula>
    </cfRule>
    <cfRule type="cellIs" dxfId="20" priority="16" operator="greaterThanOrEqual">
      <formula>0.8</formula>
    </cfRule>
  </conditionalFormatting>
  <conditionalFormatting sqref="Q35:T37">
    <cfRule type="containsText" dxfId="19" priority="11" operator="containsText" text="No Certificado">
      <formula>NOT(ISERROR(SEARCH("No Certificado",Q35)))</formula>
    </cfRule>
    <cfRule type="notContainsText" dxfId="18" priority="12" operator="notContains" text="Certificado">
      <formula>ISERROR(SEARCH("Certificado",Q35))</formula>
    </cfRule>
    <cfRule type="notContainsText" dxfId="17" priority="13" operator="notContains" text="Certificado">
      <formula>ISERROR(SEARCH("Certificado",Q35))</formula>
    </cfRule>
    <cfRule type="containsText" dxfId="16" priority="14" operator="containsText" text="Certificado">
      <formula>NOT(ISERROR(SEARCH("Certificado",Q35)))</formula>
    </cfRule>
  </conditionalFormatting>
  <conditionalFormatting sqref="D8">
    <cfRule type="notContainsBlanks" dxfId="15" priority="3">
      <formula>LEN(TRIM(D8))&gt;0</formula>
    </cfRule>
    <cfRule type="notContainsBlanks" dxfId="14" priority="5">
      <formula>LEN(TRIM(D8))&gt;0</formula>
    </cfRule>
  </conditionalFormatting>
  <conditionalFormatting sqref="E8">
    <cfRule type="notContainsBlanks" dxfId="13" priority="2">
      <formula>LEN(TRIM(E8))&gt;0</formula>
    </cfRule>
    <cfRule type="notContainsBlanks" dxfId="12" priority="4">
      <formula>LEN(TRIM(E8))&gt;0</formula>
    </cfRule>
  </conditionalFormatting>
  <conditionalFormatting sqref="E8">
    <cfRule type="notContainsBlanks" dxfId="11" priority="1">
      <formula>LEN(TRIM(E8))&gt;0</formula>
    </cfRule>
  </conditionalFormatting>
  <pageMargins left="0.7" right="0.7" top="0.75" bottom="0.75" header="0.3" footer="0.3"/>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9"/>
  <sheetViews>
    <sheetView showGridLines="0" zoomScaleNormal="100" zoomScaleSheetLayoutView="100" workbookViewId="0">
      <selection activeCell="N9" sqref="N9"/>
    </sheetView>
  </sheetViews>
  <sheetFormatPr defaultColWidth="0" defaultRowHeight="15" zeroHeight="1" x14ac:dyDescent="0.25"/>
  <cols>
    <col min="1" max="1" width="2" bestFit="1" customWidth="1"/>
    <col min="2" max="3" width="9.140625" customWidth="1"/>
    <col min="4" max="4" width="2" bestFit="1" customWidth="1"/>
    <col min="5" max="5" width="11.7109375" customWidth="1"/>
    <col min="6" max="7" width="9.140625" customWidth="1"/>
    <col min="8" max="8" width="2" bestFit="1" customWidth="1"/>
    <col min="9" max="12" width="9.140625" customWidth="1"/>
    <col min="13" max="13" width="5.85546875" customWidth="1"/>
    <col min="14" max="14" width="10.28515625" customWidth="1"/>
    <col min="15" max="15" width="13.5703125" customWidth="1"/>
    <col min="16" max="16" width="2" bestFit="1" customWidth="1"/>
    <col min="17" max="17" width="23" style="39" hidden="1" customWidth="1"/>
    <col min="18" max="18" width="9.140625" hidden="1" customWidth="1"/>
    <col min="19" max="22" width="9.140625" style="1" hidden="1" customWidth="1"/>
    <col min="23" max="16384" width="9.140625" hidden="1"/>
  </cols>
  <sheetData>
    <row r="1" spans="1:22" x14ac:dyDescent="0.25">
      <c r="A1" s="53"/>
      <c r="B1" s="54"/>
      <c r="C1" s="54"/>
      <c r="D1" s="54"/>
      <c r="E1" s="54"/>
      <c r="F1" s="54"/>
      <c r="G1" s="54"/>
      <c r="H1" s="54"/>
      <c r="I1" s="54"/>
      <c r="J1" s="54"/>
      <c r="K1" s="54"/>
      <c r="L1" s="54"/>
      <c r="M1" s="54"/>
      <c r="N1" s="54"/>
      <c r="O1" s="54"/>
      <c r="P1" s="55"/>
    </row>
    <row r="2" spans="1:22" x14ac:dyDescent="0.25">
      <c r="A2" s="45"/>
      <c r="B2" s="4"/>
      <c r="C2" s="4"/>
      <c r="D2" s="4"/>
      <c r="E2" s="4"/>
      <c r="F2" s="4"/>
      <c r="G2" s="4"/>
      <c r="H2" s="4"/>
      <c r="I2" s="4"/>
      <c r="J2" s="4"/>
      <c r="K2" s="4"/>
      <c r="L2" s="4"/>
      <c r="M2" s="4"/>
      <c r="N2" s="4"/>
      <c r="O2" s="4"/>
      <c r="P2" s="49"/>
    </row>
    <row r="3" spans="1:22" x14ac:dyDescent="0.25">
      <c r="A3" s="45"/>
      <c r="B3" s="4"/>
      <c r="C3" s="4"/>
      <c r="D3" s="4"/>
      <c r="E3" s="4"/>
      <c r="F3" s="4"/>
      <c r="G3" s="4"/>
      <c r="H3" s="4"/>
      <c r="I3" s="4"/>
      <c r="J3" s="4"/>
      <c r="K3" s="4"/>
      <c r="L3" s="4"/>
      <c r="M3" s="4"/>
      <c r="N3" s="4"/>
      <c r="O3" s="4"/>
      <c r="P3" s="49"/>
    </row>
    <row r="4" spans="1:22" s="39" customFormat="1" x14ac:dyDescent="0.25">
      <c r="A4" s="56">
        <v>0</v>
      </c>
      <c r="B4" s="31"/>
      <c r="C4" s="31"/>
      <c r="D4" s="31">
        <v>0</v>
      </c>
      <c r="E4" s="31"/>
      <c r="F4" s="31"/>
      <c r="G4" s="31"/>
      <c r="H4" s="31">
        <v>0</v>
      </c>
      <c r="I4" s="31"/>
      <c r="J4" s="31"/>
      <c r="K4" s="31"/>
      <c r="L4" s="31"/>
      <c r="M4" s="31"/>
      <c r="N4" s="31"/>
      <c r="O4" s="31"/>
      <c r="P4" s="57">
        <v>0</v>
      </c>
      <c r="Q4" s="41"/>
      <c r="R4" s="41"/>
      <c r="S4" s="41"/>
      <c r="T4" s="40"/>
      <c r="U4" s="40"/>
      <c r="V4" s="40"/>
    </row>
    <row r="5" spans="1:22" ht="15.75" thickBot="1" x14ac:dyDescent="0.3">
      <c r="A5" s="45"/>
      <c r="B5" s="4"/>
      <c r="C5" s="4"/>
      <c r="D5" s="4"/>
      <c r="E5" s="4"/>
      <c r="F5" s="4"/>
      <c r="G5" s="4"/>
      <c r="H5" s="4"/>
      <c r="I5" s="4"/>
      <c r="J5" s="4"/>
      <c r="K5" s="4"/>
      <c r="L5" s="4"/>
      <c r="M5" s="4"/>
      <c r="N5" s="4"/>
      <c r="O5" s="4"/>
      <c r="P5" s="46"/>
      <c r="Q5" s="41"/>
      <c r="R5" s="42"/>
      <c r="S5" s="42"/>
    </row>
    <row r="6" spans="1:22" ht="30" x14ac:dyDescent="0.25">
      <c r="A6" s="45"/>
      <c r="B6" s="231" t="s">
        <v>1</v>
      </c>
      <c r="C6" s="232"/>
      <c r="D6" s="143"/>
      <c r="E6" s="231" t="s">
        <v>15</v>
      </c>
      <c r="F6" s="242"/>
      <c r="G6" s="232"/>
      <c r="H6" s="143"/>
      <c r="I6" s="231" t="s">
        <v>18</v>
      </c>
      <c r="J6" s="242"/>
      <c r="K6" s="242"/>
      <c r="L6" s="242"/>
      <c r="M6" s="242"/>
      <c r="N6" s="37" t="s">
        <v>19</v>
      </c>
      <c r="O6" s="38" t="s">
        <v>20</v>
      </c>
      <c r="P6" s="47"/>
      <c r="Q6" s="41"/>
      <c r="R6" s="42"/>
      <c r="S6" s="42"/>
    </row>
    <row r="7" spans="1:22" x14ac:dyDescent="0.25">
      <c r="A7" s="45"/>
      <c r="B7" s="28" t="s">
        <v>2</v>
      </c>
      <c r="C7" s="29" t="s">
        <v>3</v>
      </c>
      <c r="D7" s="4"/>
      <c r="E7" s="233" t="str">
        <f>Informe!G35</f>
        <v>No hay incisos criticos</v>
      </c>
      <c r="F7" s="234"/>
      <c r="G7" s="235"/>
      <c r="H7" s="4"/>
      <c r="I7" s="252" t="str">
        <f>Informe!B7</f>
        <v>0. Requerimientos Generales</v>
      </c>
      <c r="J7" s="253"/>
      <c r="K7" s="253"/>
      <c r="L7" s="253"/>
      <c r="M7" s="253"/>
      <c r="N7" s="144">
        <v>1</v>
      </c>
      <c r="O7" s="34">
        <f>Informe!E15/Informe!C15</f>
        <v>0</v>
      </c>
      <c r="P7" s="48"/>
      <c r="R7" s="42"/>
      <c r="S7" s="42"/>
    </row>
    <row r="8" spans="1:22" x14ac:dyDescent="0.25">
      <c r="A8" s="45"/>
      <c r="B8" s="193" t="s">
        <v>13</v>
      </c>
      <c r="C8" s="195" t="s">
        <v>14</v>
      </c>
      <c r="D8" s="4"/>
      <c r="E8" s="236" t="str">
        <f>IF(E7="Tienes incisos criticos",CONCATENATE(Informe!AI10," ",Informe!AI11," ",Informe!AI12," ",Informe!AI13," ",Informe!AI14," ",Informe!AI15," ",Informe!AI17," ",Informe!AI18," ",Informe!AI19," ",Informe!AI20," ",Informe!AI21," ",Informe!AI22," ",Informe!AI16," ")," ")</f>
        <v xml:space="preserve"> </v>
      </c>
      <c r="F8" s="237"/>
      <c r="G8" s="238"/>
      <c r="H8" s="4"/>
      <c r="I8" s="252" t="str">
        <f>Informe!G7</f>
        <v>1. Contacto</v>
      </c>
      <c r="J8" s="253"/>
      <c r="K8" s="253"/>
      <c r="L8" s="253"/>
      <c r="M8" s="253"/>
      <c r="N8" s="144">
        <v>6</v>
      </c>
      <c r="O8" s="34">
        <f>Informe!J17/Informe!H17</f>
        <v>0</v>
      </c>
      <c r="P8" s="48"/>
      <c r="R8" s="42"/>
      <c r="S8" s="42"/>
    </row>
    <row r="9" spans="1:22" ht="15.75" thickBot="1" x14ac:dyDescent="0.3">
      <c r="A9" s="45"/>
      <c r="B9" s="196"/>
      <c r="C9" s="198"/>
      <c r="D9" s="4"/>
      <c r="E9" s="239"/>
      <c r="F9" s="240"/>
      <c r="G9" s="241"/>
      <c r="H9" s="4"/>
      <c r="I9" s="254" t="str">
        <f>Informe!L7</f>
        <v>2. Bienvenida</v>
      </c>
      <c r="J9" s="253"/>
      <c r="K9" s="253"/>
      <c r="L9" s="253"/>
      <c r="M9" s="253"/>
      <c r="N9" s="144">
        <v>5</v>
      </c>
      <c r="O9" s="34">
        <f>Informe!O16/Informe!M16</f>
        <v>0</v>
      </c>
      <c r="P9" s="48"/>
      <c r="R9" s="42"/>
      <c r="S9" s="42"/>
    </row>
    <row r="10" spans="1:22" ht="15.75" thickBot="1" x14ac:dyDescent="0.3">
      <c r="A10" s="45"/>
      <c r="B10" s="4"/>
      <c r="C10" s="4"/>
      <c r="D10" s="4"/>
      <c r="E10" s="4"/>
      <c r="F10" s="4"/>
      <c r="G10" s="4"/>
      <c r="H10" s="4"/>
      <c r="I10" s="254" t="str">
        <f>Informe!Q7</f>
        <v>3.  Procesamiento de la Orden
&amp; Voz del Cliente</v>
      </c>
      <c r="J10" s="253"/>
      <c r="K10" s="253"/>
      <c r="L10" s="253"/>
      <c r="M10" s="253"/>
      <c r="N10" s="144">
        <v>10</v>
      </c>
      <c r="O10" s="34">
        <f>Informe!T21/Informe!R21</f>
        <v>0</v>
      </c>
      <c r="P10" s="48"/>
      <c r="R10" s="42"/>
      <c r="S10" s="42"/>
    </row>
    <row r="11" spans="1:22" x14ac:dyDescent="0.25">
      <c r="A11" s="45"/>
      <c r="B11" s="93">
        <v>0.8</v>
      </c>
      <c r="C11" s="4"/>
      <c r="D11" s="4"/>
      <c r="E11" s="247" t="s">
        <v>9</v>
      </c>
      <c r="F11" s="248"/>
      <c r="G11" s="249"/>
      <c r="H11" s="4"/>
      <c r="I11" s="254" t="str">
        <f>Informe!V7</f>
        <v>4. Ejecucion de la Orden y
Control de Calidad</v>
      </c>
      <c r="J11" s="253"/>
      <c r="K11" s="253"/>
      <c r="L11" s="253"/>
      <c r="M11" s="253"/>
      <c r="N11" s="144">
        <v>11</v>
      </c>
      <c r="O11" s="34">
        <f>Informe!Y22/Informe!W22</f>
        <v>0</v>
      </c>
      <c r="P11" s="48"/>
      <c r="R11" s="42"/>
      <c r="S11" s="42"/>
    </row>
    <row r="12" spans="1:22" ht="15.75" thickBot="1" x14ac:dyDescent="0.3">
      <c r="A12" s="45"/>
      <c r="B12" s="93">
        <v>0.8</v>
      </c>
      <c r="C12" s="4"/>
      <c r="D12" s="4"/>
      <c r="E12" s="32" t="s">
        <v>17</v>
      </c>
      <c r="F12" s="243">
        <f>Informe!D37/40</f>
        <v>0</v>
      </c>
      <c r="G12" s="244"/>
      <c r="H12" s="4"/>
      <c r="I12" s="255" t="str">
        <f>Informe!AA7</f>
        <v>5. Entrega del Vehiculo</v>
      </c>
      <c r="J12" s="256"/>
      <c r="K12" s="256"/>
      <c r="L12" s="256"/>
      <c r="M12" s="256"/>
      <c r="N12" s="35">
        <v>8</v>
      </c>
      <c r="O12" s="36">
        <f>Informe!AD19/Informe!AB19</f>
        <v>0</v>
      </c>
      <c r="P12" s="46"/>
      <c r="Q12" s="41"/>
      <c r="R12" s="42"/>
      <c r="S12" s="42"/>
    </row>
    <row r="13" spans="1:22" ht="15.75" thickBot="1" x14ac:dyDescent="0.3">
      <c r="A13" s="45"/>
      <c r="B13" s="93">
        <v>0.8</v>
      </c>
      <c r="C13" s="4"/>
      <c r="D13" s="4"/>
      <c r="E13" s="32" t="s">
        <v>16</v>
      </c>
      <c r="F13" s="243">
        <f>Informe!E37/40</f>
        <v>0</v>
      </c>
      <c r="G13" s="244"/>
      <c r="H13" s="4"/>
      <c r="I13" s="4"/>
      <c r="J13" s="4"/>
      <c r="K13" s="4"/>
      <c r="L13" s="4"/>
      <c r="M13" s="4"/>
      <c r="N13" s="4"/>
      <c r="O13" s="4"/>
      <c r="P13" s="48"/>
      <c r="Q13" s="41"/>
      <c r="R13" s="42"/>
      <c r="S13" s="42"/>
    </row>
    <row r="14" spans="1:22" ht="15.75" thickBot="1" x14ac:dyDescent="0.3">
      <c r="A14" s="45"/>
      <c r="B14" s="93">
        <v>0.8</v>
      </c>
      <c r="C14" s="4"/>
      <c r="D14" s="4"/>
      <c r="E14" s="32" t="s">
        <v>11</v>
      </c>
      <c r="F14" s="245" t="str">
        <f>IF(F13&gt;=0.8,"Verde","Rojo")</f>
        <v>Rojo</v>
      </c>
      <c r="G14" s="246"/>
      <c r="H14" s="4"/>
      <c r="I14" s="250" t="s">
        <v>8</v>
      </c>
      <c r="J14" s="251"/>
      <c r="K14" s="251"/>
      <c r="L14" s="251"/>
      <c r="M14" s="251"/>
      <c r="N14" s="58">
        <f>SUM(N7:N12)</f>
        <v>41</v>
      </c>
      <c r="O14" s="59">
        <f>F13</f>
        <v>0</v>
      </c>
      <c r="P14" s="46"/>
      <c r="Q14" s="41"/>
      <c r="R14" s="42"/>
      <c r="S14" s="42"/>
    </row>
    <row r="15" spans="1:22" ht="15.75" thickBot="1" x14ac:dyDescent="0.3">
      <c r="A15" s="45"/>
      <c r="B15" s="93">
        <v>0.8</v>
      </c>
      <c r="C15" s="4"/>
      <c r="D15" s="4"/>
      <c r="E15" s="33" t="s">
        <v>12</v>
      </c>
      <c r="F15" s="197" t="str">
        <f>Informe!Q35</f>
        <v>No Certificado</v>
      </c>
      <c r="G15" s="198"/>
      <c r="H15" s="4"/>
      <c r="I15" s="4"/>
      <c r="J15" s="4"/>
      <c r="K15" s="4"/>
      <c r="L15" s="4"/>
      <c r="M15" s="4"/>
      <c r="N15" s="4"/>
      <c r="O15" s="4"/>
      <c r="P15" s="46"/>
      <c r="Q15" s="41"/>
      <c r="R15" s="42"/>
      <c r="S15" s="42"/>
    </row>
    <row r="16" spans="1:22" x14ac:dyDescent="0.25">
      <c r="A16" s="45"/>
      <c r="B16" s="4"/>
      <c r="C16" s="4"/>
      <c r="D16" s="4"/>
      <c r="E16" s="4"/>
      <c r="F16" s="4"/>
      <c r="G16" s="4"/>
      <c r="H16" s="4"/>
      <c r="I16" s="4"/>
      <c r="J16" s="4"/>
      <c r="K16" s="4"/>
      <c r="L16" s="4"/>
      <c r="M16" s="4"/>
      <c r="N16" s="4"/>
      <c r="O16" s="4"/>
      <c r="P16" s="46"/>
      <c r="Q16" s="41"/>
      <c r="R16" s="42"/>
      <c r="S16" s="42"/>
    </row>
    <row r="17" spans="1:19" x14ac:dyDescent="0.25">
      <c r="A17" s="45"/>
      <c r="B17" s="4"/>
      <c r="C17" s="4"/>
      <c r="D17" s="4"/>
      <c r="E17" s="4"/>
      <c r="F17" s="4"/>
      <c r="G17" s="4"/>
      <c r="H17" s="4"/>
      <c r="I17" s="4"/>
      <c r="J17" s="4"/>
      <c r="K17" s="4"/>
      <c r="L17" s="4"/>
      <c r="M17" s="4"/>
      <c r="N17" s="4"/>
      <c r="O17" s="4"/>
      <c r="P17" s="46"/>
      <c r="Q17" s="41" t="s">
        <v>21</v>
      </c>
      <c r="R17" s="42"/>
      <c r="S17" s="42"/>
    </row>
    <row r="18" spans="1:19" x14ac:dyDescent="0.25">
      <c r="A18" s="45"/>
      <c r="B18" s="4"/>
      <c r="C18" s="4"/>
      <c r="D18" s="4"/>
      <c r="E18" s="4"/>
      <c r="F18" s="4"/>
      <c r="G18" s="4"/>
      <c r="H18" s="4"/>
      <c r="I18" s="4"/>
      <c r="J18" s="4"/>
      <c r="K18" s="4"/>
      <c r="L18" s="4"/>
      <c r="M18" s="4"/>
      <c r="N18" s="4"/>
      <c r="O18" s="4"/>
      <c r="P18" s="46"/>
      <c r="Q18" s="41"/>
      <c r="R18" s="42"/>
      <c r="S18" s="42"/>
    </row>
    <row r="19" spans="1:19" x14ac:dyDescent="0.25">
      <c r="A19" s="45"/>
      <c r="B19" s="4"/>
      <c r="C19" s="4"/>
      <c r="D19" s="4"/>
      <c r="E19" s="4"/>
      <c r="F19" s="4"/>
      <c r="G19" s="4"/>
      <c r="H19" s="4"/>
      <c r="I19" s="4"/>
      <c r="J19" s="4"/>
      <c r="K19" s="4"/>
      <c r="L19" s="4"/>
      <c r="M19" s="4"/>
      <c r="N19" s="4"/>
      <c r="O19" s="4"/>
      <c r="P19" s="46"/>
      <c r="Q19" s="41"/>
      <c r="R19" s="42"/>
      <c r="S19" s="42"/>
    </row>
    <row r="20" spans="1:19" x14ac:dyDescent="0.25">
      <c r="A20" s="45"/>
      <c r="B20" s="4"/>
      <c r="C20" s="4"/>
      <c r="D20" s="4"/>
      <c r="E20" s="4"/>
      <c r="F20" s="4"/>
      <c r="G20" s="4"/>
      <c r="H20" s="4"/>
      <c r="I20" s="4"/>
      <c r="J20" s="4"/>
      <c r="K20" s="4"/>
      <c r="L20" s="4"/>
      <c r="M20" s="4"/>
      <c r="N20" s="4"/>
      <c r="O20" s="4"/>
      <c r="P20" s="46"/>
      <c r="Q20" s="41"/>
      <c r="R20" s="42"/>
      <c r="S20" s="42"/>
    </row>
    <row r="21" spans="1:19" x14ac:dyDescent="0.25">
      <c r="A21" s="45"/>
      <c r="B21" s="4"/>
      <c r="C21" s="4"/>
      <c r="D21" s="4"/>
      <c r="E21" s="4"/>
      <c r="F21" s="4"/>
      <c r="G21" s="4"/>
      <c r="H21" s="4"/>
      <c r="I21" s="4"/>
      <c r="J21" s="4"/>
      <c r="K21" s="4"/>
      <c r="L21" s="4"/>
      <c r="M21" s="4"/>
      <c r="N21" s="4"/>
      <c r="O21" s="4"/>
      <c r="P21" s="46"/>
      <c r="Q21" s="41"/>
      <c r="R21" s="42"/>
      <c r="S21" s="42"/>
    </row>
    <row r="22" spans="1:19" x14ac:dyDescent="0.25">
      <c r="A22" s="45"/>
      <c r="B22" s="4"/>
      <c r="C22" s="4"/>
      <c r="D22" s="4"/>
      <c r="E22" s="4"/>
      <c r="F22" s="4"/>
      <c r="G22" s="4"/>
      <c r="H22" s="4"/>
      <c r="I22" s="4"/>
      <c r="J22" s="4"/>
      <c r="K22" s="4"/>
      <c r="L22" s="4"/>
      <c r="M22" s="4"/>
      <c r="N22" s="4"/>
      <c r="O22" s="4"/>
      <c r="P22" s="46"/>
      <c r="Q22" s="41"/>
      <c r="R22" s="42"/>
      <c r="S22" s="42"/>
    </row>
    <row r="23" spans="1:19" x14ac:dyDescent="0.25">
      <c r="A23" s="45"/>
      <c r="B23" s="4"/>
      <c r="C23" s="4"/>
      <c r="D23" s="4"/>
      <c r="E23" s="4"/>
      <c r="F23" s="4"/>
      <c r="G23" s="4"/>
      <c r="H23" s="4"/>
      <c r="I23" s="4"/>
      <c r="J23" s="4"/>
      <c r="K23" s="4"/>
      <c r="L23" s="4"/>
      <c r="M23" s="4"/>
      <c r="N23" s="4"/>
      <c r="O23" s="4"/>
      <c r="P23" s="46"/>
      <c r="Q23" s="41"/>
      <c r="R23" s="42"/>
      <c r="S23" s="42"/>
    </row>
    <row r="24" spans="1:19" x14ac:dyDescent="0.25">
      <c r="A24" s="45"/>
      <c r="B24" s="4"/>
      <c r="C24" s="4"/>
      <c r="D24" s="4"/>
      <c r="E24" s="4"/>
      <c r="F24" s="4"/>
      <c r="G24" s="4"/>
      <c r="H24" s="4"/>
      <c r="I24" s="4"/>
      <c r="J24" s="4"/>
      <c r="K24" s="4"/>
      <c r="L24" s="4"/>
      <c r="M24" s="4"/>
      <c r="N24" s="4"/>
      <c r="O24" s="4"/>
      <c r="P24" s="46"/>
      <c r="Q24" s="41"/>
      <c r="R24" s="42"/>
      <c r="S24" s="42"/>
    </row>
    <row r="25" spans="1:19" x14ac:dyDescent="0.25">
      <c r="A25" s="45"/>
      <c r="B25" s="4"/>
      <c r="C25" s="4"/>
      <c r="D25" s="4"/>
      <c r="E25" s="4"/>
      <c r="F25" s="4"/>
      <c r="G25" s="4"/>
      <c r="H25" s="4"/>
      <c r="I25" s="4"/>
      <c r="J25" s="4"/>
      <c r="K25" s="4"/>
      <c r="L25" s="4"/>
      <c r="M25" s="4"/>
      <c r="N25" s="4"/>
      <c r="O25" s="4"/>
      <c r="P25" s="46"/>
      <c r="Q25" s="41"/>
      <c r="R25" s="42"/>
      <c r="S25" s="42"/>
    </row>
    <row r="26" spans="1:19" x14ac:dyDescent="0.25">
      <c r="A26" s="45"/>
      <c r="B26" s="4"/>
      <c r="C26" s="4"/>
      <c r="D26" s="4"/>
      <c r="E26" s="4"/>
      <c r="F26" s="4"/>
      <c r="G26" s="4"/>
      <c r="H26" s="4"/>
      <c r="I26" s="4"/>
      <c r="J26" s="4"/>
      <c r="K26" s="4"/>
      <c r="L26" s="4"/>
      <c r="M26" s="4"/>
      <c r="N26" s="4"/>
      <c r="O26" s="4"/>
      <c r="P26" s="49"/>
      <c r="Q26" s="41"/>
      <c r="R26" s="42"/>
      <c r="S26" s="42"/>
    </row>
    <row r="27" spans="1:19" x14ac:dyDescent="0.25">
      <c r="A27" s="45"/>
      <c r="B27" s="4"/>
      <c r="C27" s="4"/>
      <c r="D27" s="4"/>
      <c r="E27" s="4"/>
      <c r="F27" s="4"/>
      <c r="G27" s="4"/>
      <c r="H27" s="4"/>
      <c r="I27" s="4"/>
      <c r="J27" s="4"/>
      <c r="K27" s="4"/>
      <c r="L27" s="4"/>
      <c r="M27" s="4"/>
      <c r="N27" s="4"/>
      <c r="O27" s="4"/>
      <c r="P27" s="49"/>
      <c r="Q27" s="41"/>
      <c r="R27" s="42"/>
      <c r="S27" s="42"/>
    </row>
    <row r="28" spans="1:19" x14ac:dyDescent="0.25">
      <c r="A28" s="45"/>
      <c r="B28" s="4"/>
      <c r="C28" s="4"/>
      <c r="D28" s="4"/>
      <c r="E28" s="4"/>
      <c r="F28" s="4"/>
      <c r="G28" s="4"/>
      <c r="H28" s="4"/>
      <c r="I28" s="4"/>
      <c r="J28" s="4"/>
      <c r="K28" s="4"/>
      <c r="L28" s="4"/>
      <c r="M28" s="4"/>
      <c r="N28" s="4"/>
      <c r="O28" s="4"/>
      <c r="P28" s="49"/>
      <c r="Q28" s="41"/>
      <c r="R28" s="42"/>
      <c r="S28" s="42"/>
    </row>
    <row r="29" spans="1:19" x14ac:dyDescent="0.25">
      <c r="A29" s="45"/>
      <c r="B29" s="4"/>
      <c r="C29" s="4"/>
      <c r="D29" s="4"/>
      <c r="E29" s="4"/>
      <c r="F29" s="4"/>
      <c r="G29" s="4"/>
      <c r="H29" s="4"/>
      <c r="I29" s="4"/>
      <c r="J29" s="4"/>
      <c r="K29" s="4"/>
      <c r="L29" s="4"/>
      <c r="M29" s="4"/>
      <c r="N29" s="4"/>
      <c r="O29" s="4"/>
      <c r="P29" s="49"/>
      <c r="Q29" s="41"/>
      <c r="R29" s="42"/>
      <c r="S29" s="42"/>
    </row>
    <row r="30" spans="1:19" x14ac:dyDescent="0.25">
      <c r="A30" s="45"/>
      <c r="B30" s="4"/>
      <c r="C30" s="4"/>
      <c r="D30" s="4"/>
      <c r="E30" s="4"/>
      <c r="F30" s="4"/>
      <c r="G30" s="4"/>
      <c r="H30" s="4"/>
      <c r="I30" s="4"/>
      <c r="J30" s="4"/>
      <c r="K30" s="4"/>
      <c r="L30" s="4"/>
      <c r="M30" s="4"/>
      <c r="N30" s="4"/>
      <c r="O30" s="4"/>
      <c r="P30" s="49"/>
      <c r="Q30" s="41"/>
      <c r="R30" s="42"/>
      <c r="S30" s="42"/>
    </row>
    <row r="31" spans="1:19" x14ac:dyDescent="0.25">
      <c r="A31" s="45"/>
      <c r="B31" s="4"/>
      <c r="C31" s="4"/>
      <c r="D31" s="4"/>
      <c r="E31" s="4"/>
      <c r="F31" s="4"/>
      <c r="G31" s="4"/>
      <c r="H31" s="4"/>
      <c r="I31" s="4"/>
      <c r="J31" s="4"/>
      <c r="K31" s="4"/>
      <c r="L31" s="4"/>
      <c r="M31" s="4"/>
      <c r="N31" s="4"/>
      <c r="O31" s="4"/>
      <c r="P31" s="49"/>
      <c r="Q31" s="41"/>
      <c r="R31" s="42"/>
      <c r="S31" s="42"/>
    </row>
    <row r="32" spans="1:19" x14ac:dyDescent="0.25">
      <c r="A32" s="45"/>
      <c r="B32" s="4"/>
      <c r="C32" s="4"/>
      <c r="D32" s="4"/>
      <c r="E32" s="4"/>
      <c r="F32" s="4"/>
      <c r="G32" s="4"/>
      <c r="H32" s="4"/>
      <c r="I32" s="4"/>
      <c r="J32" s="4"/>
      <c r="K32" s="4"/>
      <c r="L32" s="4"/>
      <c r="M32" s="4"/>
      <c r="N32" s="4"/>
      <c r="O32" s="4"/>
      <c r="P32" s="49"/>
      <c r="Q32" s="41"/>
      <c r="R32" s="42"/>
      <c r="S32" s="42"/>
    </row>
    <row r="33" spans="1:19" s="1" customFormat="1" x14ac:dyDescent="0.25">
      <c r="A33" s="45"/>
      <c r="B33" s="4"/>
      <c r="C33" s="4"/>
      <c r="D33" s="4"/>
      <c r="E33" s="4"/>
      <c r="F33" s="4"/>
      <c r="G33" s="4"/>
      <c r="H33" s="4"/>
      <c r="I33" s="4"/>
      <c r="J33" s="4"/>
      <c r="K33" s="4"/>
      <c r="L33" s="4"/>
      <c r="M33" s="4"/>
      <c r="N33" s="4"/>
      <c r="O33" s="4"/>
      <c r="P33" s="49"/>
      <c r="Q33" s="41"/>
      <c r="R33" s="42"/>
      <c r="S33" s="42"/>
    </row>
    <row r="34" spans="1:19" s="1" customFormat="1" x14ac:dyDescent="0.25">
      <c r="A34" s="45"/>
      <c r="B34" s="4"/>
      <c r="C34" s="4"/>
      <c r="D34" s="4"/>
      <c r="E34" s="4"/>
      <c r="F34" s="4"/>
      <c r="G34" s="4"/>
      <c r="H34" s="4"/>
      <c r="I34" s="4"/>
      <c r="J34" s="4"/>
      <c r="K34" s="4"/>
      <c r="L34" s="4"/>
      <c r="M34" s="4"/>
      <c r="N34" s="4"/>
      <c r="O34" s="4"/>
      <c r="P34" s="49"/>
      <c r="Q34" s="41"/>
      <c r="R34" s="42"/>
      <c r="S34" s="42"/>
    </row>
    <row r="35" spans="1:19" s="1" customFormat="1" x14ac:dyDescent="0.25">
      <c r="A35" s="45"/>
      <c r="B35" s="4"/>
      <c r="C35" s="4"/>
      <c r="D35" s="4"/>
      <c r="E35" s="4"/>
      <c r="F35" s="4"/>
      <c r="G35" s="4"/>
      <c r="H35" s="4"/>
      <c r="I35" s="4"/>
      <c r="J35" s="4"/>
      <c r="K35" s="4"/>
      <c r="L35" s="4"/>
      <c r="M35" s="4"/>
      <c r="N35" s="4"/>
      <c r="O35" s="4"/>
      <c r="P35" s="49"/>
      <c r="Q35" s="41"/>
      <c r="R35" s="42"/>
      <c r="S35" s="42"/>
    </row>
    <row r="36" spans="1:19" s="1" customFormat="1" ht="15.75" thickBot="1" x14ac:dyDescent="0.3">
      <c r="A36" s="50"/>
      <c r="B36" s="51"/>
      <c r="C36" s="51"/>
      <c r="D36" s="51"/>
      <c r="E36" s="51"/>
      <c r="F36" s="51"/>
      <c r="G36" s="51"/>
      <c r="H36" s="51"/>
      <c r="I36" s="4"/>
      <c r="J36" s="4"/>
      <c r="K36" s="4"/>
      <c r="L36" s="4"/>
      <c r="M36" s="4"/>
      <c r="N36" s="4"/>
      <c r="O36" s="4"/>
      <c r="P36" s="52"/>
      <c r="Q36" s="41"/>
      <c r="R36" s="42"/>
      <c r="S36" s="42"/>
    </row>
    <row r="37" spans="1:19" s="1" customFormat="1" ht="15.75" hidden="1" thickBot="1" x14ac:dyDescent="0.3">
      <c r="I37" s="51"/>
      <c r="J37" s="51"/>
      <c r="K37" s="51"/>
      <c r="L37" s="51"/>
      <c r="M37" s="51"/>
      <c r="N37" s="51"/>
      <c r="O37" s="51"/>
      <c r="Q37" s="41"/>
      <c r="R37" s="42"/>
      <c r="S37" s="42"/>
    </row>
    <row r="38" spans="1:19" s="1" customFormat="1" hidden="1" x14ac:dyDescent="0.25">
      <c r="Q38" s="41"/>
      <c r="R38" s="42"/>
      <c r="S38" s="42"/>
    </row>
    <row r="39" spans="1:19" hidden="1" x14ac:dyDescent="0.25">
      <c r="I39" s="1"/>
      <c r="J39" s="1"/>
      <c r="K39" s="1"/>
      <c r="L39" s="1"/>
      <c r="M39" s="1"/>
      <c r="N39" s="1"/>
      <c r="O39" s="1"/>
    </row>
  </sheetData>
  <sheetProtection password="ED23" sheet="1" objects="1" scenarios="1" selectLockedCells="1" selectUnlockedCells="1"/>
  <mergeCells count="19">
    <mergeCell ref="I6:M6"/>
    <mergeCell ref="F15:G15"/>
    <mergeCell ref="F12:G12"/>
    <mergeCell ref="F13:G13"/>
    <mergeCell ref="F14:G14"/>
    <mergeCell ref="E11:G11"/>
    <mergeCell ref="I14:M14"/>
    <mergeCell ref="I7:M7"/>
    <mergeCell ref="I9:M9"/>
    <mergeCell ref="I10:M10"/>
    <mergeCell ref="I11:M11"/>
    <mergeCell ref="I12:M12"/>
    <mergeCell ref="I8:M8"/>
    <mergeCell ref="B6:C6"/>
    <mergeCell ref="C8:C9"/>
    <mergeCell ref="B8:B9"/>
    <mergeCell ref="E7:G7"/>
    <mergeCell ref="E8:G9"/>
    <mergeCell ref="E6:G6"/>
  </mergeCells>
  <conditionalFormatting sqref="E7:G7">
    <cfRule type="notContainsText" dxfId="10" priority="32" operator="notContains" text="No hay incisos criticos">
      <formula>ISERROR(SEARCH("No hay incisos criticos",E7))</formula>
    </cfRule>
    <cfRule type="containsText" dxfId="9" priority="33" operator="containsText" text="No hay incisos criticos">
      <formula>NOT(ISERROR(SEARCH("No hay incisos criticos",E7)))</formula>
    </cfRule>
  </conditionalFormatting>
  <conditionalFormatting sqref="F15:G15">
    <cfRule type="containsText" dxfId="8" priority="28" operator="containsText" text="No Certificado">
      <formula>NOT(ISERROR(SEARCH("No Certificado",F15)))</formula>
    </cfRule>
    <cfRule type="notContainsText" dxfId="7" priority="29" operator="notContains" text="Certificado">
      <formula>ISERROR(SEARCH("Certificado",F15))</formula>
    </cfRule>
    <cfRule type="notContainsText" dxfId="6" priority="30" operator="notContains" text="Certificado">
      <formula>ISERROR(SEARCH("Certificado",F15))</formula>
    </cfRule>
    <cfRule type="containsText" dxfId="5" priority="31" operator="containsText" text="Certificado">
      <formula>NOT(ISERROR(SEARCH("Certificado",F15)))</formula>
    </cfRule>
  </conditionalFormatting>
  <conditionalFormatting sqref="F14:G14">
    <cfRule type="containsText" dxfId="4" priority="26" operator="containsText" text="Rojo">
      <formula>NOT(ISERROR(SEARCH("Rojo",F14)))</formula>
    </cfRule>
    <cfRule type="containsText" dxfId="3" priority="27" operator="containsText" text="Verde">
      <formula>NOT(ISERROR(SEARCH("Verde",F14)))</formula>
    </cfRule>
  </conditionalFormatting>
  <conditionalFormatting sqref="O13">
    <cfRule type="iconSet" priority="5">
      <iconSet iconSet="3Symbols2">
        <cfvo type="percent" val="0"/>
        <cfvo type="percent" val="60"/>
        <cfvo type="percent" val="79"/>
      </iconSet>
    </cfRule>
    <cfRule type="iconSet" priority="6">
      <iconSet iconSet="3Symbols2">
        <cfvo type="percent" val="0"/>
        <cfvo type="percent" val="33"/>
        <cfvo type="percent" val="67"/>
      </iconSet>
    </cfRule>
  </conditionalFormatting>
  <conditionalFormatting sqref="O7:O12">
    <cfRule type="cellIs" dxfId="2" priority="1" operator="lessThanOrEqual">
      <formula>0.64</formula>
    </cfRule>
    <cfRule type="cellIs" dxfId="1" priority="2" operator="between">
      <formula>0.79</formula>
      <formula>0.65</formula>
    </cfRule>
    <cfRule type="cellIs" dxfId="0" priority="3" operator="greaterThan">
      <formula>0.8</formula>
    </cfRule>
  </conditionalFormatting>
  <printOptions horizontalCentered="1" verticalCentered="1"/>
  <pageMargins left="0" right="0" top="0" bottom="0" header="0.31496062992125984" footer="0.31496062992125984"/>
  <pageSetup scale="9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3B09529CADB8448B8A099C764661B3" ma:contentTypeVersion="1" ma:contentTypeDescription="Create a new document." ma:contentTypeScope="" ma:versionID="a76fc3c375c8c3c22243a8025c69689b">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FAFE0A-234F-4D5C-936B-CBD5A43308EC}">
  <ds:schemaRefs>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http://schemas.microsoft.com/sharepoint/v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49CF16BB-B798-4D3C-8306-BC31EC15F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65BDB9-093A-4175-AC02-6E10DB847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Caratula</vt:lpstr>
      <vt:lpstr>SOC 2015</vt:lpstr>
      <vt:lpstr>Informe</vt:lpstr>
      <vt:lpstr>Grafico de Resultados</vt:lpstr>
      <vt:lpstr>Caratula!Print_Area</vt:lpstr>
      <vt:lpstr>'Grafico de Resultados'!Print_Area</vt:lpstr>
      <vt:lpstr>Informe!Print_Area</vt:lpstr>
      <vt:lpstr>'SOC 2015'!Print_Area</vt:lpstr>
      <vt:lpstr>'Grafico de Resultados'!Print_Titles</vt:lpstr>
      <vt:lpstr>'SOC 2015'!Print_Titles</vt:lpstr>
    </vt:vector>
  </TitlesOfParts>
  <Company>Ford Motor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 SERVICIOS 2013</dc:title>
  <dc:creator>Alberto A Martínez García (AMART381)</dc:creator>
  <cp:lastModifiedBy>Martinez Quistian, Daniel  (DMQ.)</cp:lastModifiedBy>
  <cp:lastPrinted>2015-06-05T15:28:02Z</cp:lastPrinted>
  <dcterms:created xsi:type="dcterms:W3CDTF">2012-02-21T18:29:58Z</dcterms:created>
  <dcterms:modified xsi:type="dcterms:W3CDTF">2015-06-11T02:50:38Z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0x010100D53B09529CADB8448B8A099C764661B3</vt:lpwstr>
  </property>
</Properties>
</file>