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1320" windowWidth="11220" windowHeight="3915" activeTab="1"/>
  </bookViews>
  <sheets>
    <sheet name="Caratula" sheetId="12" r:id="rId1"/>
    <sheet name="SOC 2015" sheetId="9" r:id="rId2"/>
    <sheet name="Informe" sheetId="10" r:id="rId3"/>
    <sheet name="Grafico de Resultados" sheetId="11" r:id="rId4"/>
  </sheets>
  <externalReferences>
    <externalReference r:id="rId5"/>
  </externalReferences>
  <definedNames>
    <definedName name="base">[1]QOS!$N$1:$O$2007</definedName>
    <definedName name="_xlnm.Print_Area" localSheetId="0">Caratula!$A$1:$N$68</definedName>
    <definedName name="_xlnm.Print_Area" localSheetId="3">'Grafico de Resultados'!$A$1:$P$36</definedName>
    <definedName name="_xlnm.Print_Area" localSheetId="2">Informe!$A$1:$Z$56</definedName>
    <definedName name="_xlnm.Print_Area" localSheetId="1">'SOC 2015'!$A$1:$H$168</definedName>
    <definedName name="_xlnm.Print_Titles" localSheetId="3">'Grafico de Resultados'!$1:$4</definedName>
    <definedName name="_xlnm.Print_Titles" localSheetId="1">'SOC 2015'!$1:$4</definedName>
  </definedNames>
  <calcPr calcId="145621"/>
</workbook>
</file>

<file path=xl/calcChain.xml><?xml version="1.0" encoding="utf-8"?>
<calcChain xmlns="http://schemas.openxmlformats.org/spreadsheetml/2006/main">
  <c r="F89" i="9" l="1"/>
  <c r="X13" i="10" s="1"/>
  <c r="AA10" i="10" s="1"/>
  <c r="G89" i="9"/>
  <c r="F85" i="9"/>
  <c r="G85" i="9"/>
  <c r="Y9" i="10" s="1"/>
  <c r="F86" i="9"/>
  <c r="X10" i="10" s="1"/>
  <c r="G86" i="9"/>
  <c r="E91" i="9" s="1"/>
  <c r="F87" i="9"/>
  <c r="X11" i="10" s="1"/>
  <c r="G87" i="9"/>
  <c r="Y11" i="10" s="1"/>
  <c r="F88" i="9"/>
  <c r="G88" i="9"/>
  <c r="Y12" i="10" s="1"/>
  <c r="Y13" i="10"/>
  <c r="W9" i="10"/>
  <c r="Y10" i="10" l="1"/>
  <c r="I10" i="11" l="1"/>
  <c r="F72" i="9"/>
  <c r="G72" i="9"/>
  <c r="F73" i="9"/>
  <c r="G73" i="9"/>
  <c r="F74" i="9"/>
  <c r="G74" i="9"/>
  <c r="F75" i="9"/>
  <c r="G75" i="9"/>
  <c r="F76" i="9"/>
  <c r="G76" i="9"/>
  <c r="F77" i="9"/>
  <c r="G77" i="9"/>
  <c r="D78" i="9"/>
  <c r="E78" i="9"/>
  <c r="N15" i="11" l="1"/>
  <c r="N14" i="11"/>
  <c r="N12" i="11"/>
  <c r="N11" i="11"/>
  <c r="N10" i="11"/>
  <c r="N9" i="11"/>
  <c r="N8" i="11"/>
  <c r="N13" i="11"/>
  <c r="E13" i="10" l="1"/>
  <c r="D13" i="10"/>
  <c r="R9" i="10"/>
  <c r="R10" i="10"/>
  <c r="R11" i="10"/>
  <c r="R8" i="10"/>
  <c r="C15" i="10"/>
  <c r="N7" i="11" s="1"/>
  <c r="N17" i="11" s="1"/>
  <c r="C8" i="10"/>
  <c r="H9" i="10"/>
  <c r="M9" i="10"/>
  <c r="R30" i="10"/>
  <c r="H10" i="10"/>
  <c r="M10" i="10"/>
  <c r="R31" i="10"/>
  <c r="M11" i="10"/>
  <c r="R32" i="10"/>
  <c r="R33" i="10"/>
  <c r="R34" i="10"/>
  <c r="F65" i="9"/>
  <c r="S11" i="10" s="1"/>
  <c r="G65" i="9"/>
  <c r="E66" i="9" s="1"/>
  <c r="T13" i="10" s="1"/>
  <c r="F26" i="9"/>
  <c r="I10" i="10" s="1"/>
  <c r="G26" i="9"/>
  <c r="J10" i="10" s="1"/>
  <c r="G62" i="9"/>
  <c r="T8" i="10" s="1"/>
  <c r="F62" i="9"/>
  <c r="S8" i="10" s="1"/>
  <c r="AA15" i="10" l="1"/>
  <c r="D66" i="9"/>
  <c r="S13" i="10" s="1"/>
  <c r="T11" i="10"/>
  <c r="I15" i="11"/>
  <c r="I14" i="11"/>
  <c r="I12" i="11"/>
  <c r="W10" i="10"/>
  <c r="W11" i="10"/>
  <c r="W12" i="10"/>
  <c r="W13" i="10"/>
  <c r="W8" i="10"/>
  <c r="R29" i="10" l="1"/>
  <c r="M30" i="10"/>
  <c r="M31" i="10"/>
  <c r="M32" i="10"/>
  <c r="M29" i="10"/>
  <c r="X12" i="10"/>
  <c r="G84" i="9"/>
  <c r="F84" i="9"/>
  <c r="T34" i="10"/>
  <c r="S34" i="10"/>
  <c r="T33" i="10"/>
  <c r="T32" i="10"/>
  <c r="S32" i="10"/>
  <c r="T31" i="10"/>
  <c r="S31" i="10"/>
  <c r="T30" i="10"/>
  <c r="S30" i="10"/>
  <c r="T29" i="10"/>
  <c r="S29" i="10"/>
  <c r="G55" i="9"/>
  <c r="O32" i="10" s="1"/>
  <c r="F55" i="9"/>
  <c r="G54" i="9"/>
  <c r="F54" i="9"/>
  <c r="G53" i="9"/>
  <c r="E56" i="9" s="1"/>
  <c r="F53" i="9"/>
  <c r="G52" i="9"/>
  <c r="F52" i="9"/>
  <c r="AA12" i="10" l="1"/>
  <c r="X9" i="10"/>
  <c r="AA13" i="10" s="1"/>
  <c r="E90" i="9"/>
  <c r="Y8" i="10"/>
  <c r="AA11" i="10"/>
  <c r="AA14" i="10"/>
  <c r="D91" i="9"/>
  <c r="X16" i="10" s="1"/>
  <c r="D90" i="9"/>
  <c r="X15" i="10" s="1"/>
  <c r="X8" i="10"/>
  <c r="N30" i="10"/>
  <c r="AA16" i="10" s="1"/>
  <c r="D56" i="9"/>
  <c r="N34" i="10" s="1"/>
  <c r="N32" i="10"/>
  <c r="D57" i="9"/>
  <c r="N35" i="10" s="1"/>
  <c r="O34" i="10"/>
  <c r="E57" i="9"/>
  <c r="O35" i="10" s="1"/>
  <c r="S36" i="10"/>
  <c r="S33" i="10"/>
  <c r="AA17" i="10" s="1"/>
  <c r="Y16" i="10"/>
  <c r="Y15" i="10"/>
  <c r="N31" i="10"/>
  <c r="O29" i="10"/>
  <c r="N29" i="10"/>
  <c r="E79" i="9"/>
  <c r="T37" i="10" s="1"/>
  <c r="T36" i="10"/>
  <c r="O31" i="10"/>
  <c r="D79" i="9"/>
  <c r="O30" i="10"/>
  <c r="I11" i="11"/>
  <c r="I9" i="11"/>
  <c r="I8" i="11"/>
  <c r="I13" i="11"/>
  <c r="H8" i="10"/>
  <c r="H29" i="10"/>
  <c r="H30" i="10"/>
  <c r="H31" i="10"/>
  <c r="M8" i="10"/>
  <c r="C32" i="10"/>
  <c r="C29" i="10"/>
  <c r="C30" i="10"/>
  <c r="C31" i="10"/>
  <c r="E58" i="9" l="1"/>
  <c r="O36" i="10" s="1"/>
  <c r="O12" i="11" s="1"/>
  <c r="D58" i="9"/>
  <c r="N36" i="10" s="1"/>
  <c r="E92" i="9"/>
  <c r="Y17" i="10" s="1"/>
  <c r="O15" i="11" s="1"/>
  <c r="E80" i="9"/>
  <c r="T38" i="10" s="1"/>
  <c r="O14" i="11" s="1"/>
  <c r="D92" i="9"/>
  <c r="X17" i="10" s="1"/>
  <c r="D80" i="9"/>
  <c r="S38" i="10" s="1"/>
  <c r="S37" i="10"/>
  <c r="F34" i="9"/>
  <c r="G34" i="9"/>
  <c r="F35" i="9"/>
  <c r="G35" i="9"/>
  <c r="G33" i="9"/>
  <c r="F33" i="9"/>
  <c r="F43" i="9"/>
  <c r="N9" i="10" s="1"/>
  <c r="G43" i="9"/>
  <c r="O9" i="10" s="1"/>
  <c r="F44" i="9"/>
  <c r="G44" i="9"/>
  <c r="F45" i="9"/>
  <c r="N11" i="10" s="1"/>
  <c r="G45" i="9"/>
  <c r="O11" i="10" s="1"/>
  <c r="G42" i="9"/>
  <c r="F42" i="9"/>
  <c r="F25" i="9"/>
  <c r="G25" i="9"/>
  <c r="G24" i="9"/>
  <c r="F24" i="9"/>
  <c r="F15" i="9"/>
  <c r="G15" i="9"/>
  <c r="F16" i="9"/>
  <c r="G16" i="9"/>
  <c r="F17" i="9"/>
  <c r="D32" i="10" s="1"/>
  <c r="AA8" i="10" s="1"/>
  <c r="G17" i="9"/>
  <c r="E32" i="10" s="1"/>
  <c r="G14" i="9"/>
  <c r="F14" i="9"/>
  <c r="E19" i="9" l="1"/>
  <c r="N8" i="10"/>
  <c r="D47" i="9"/>
  <c r="D37" i="9"/>
  <c r="E37" i="9"/>
  <c r="E28" i="9"/>
  <c r="J9" i="10"/>
  <c r="I9" i="10"/>
  <c r="D28" i="9"/>
  <c r="I14" i="10" s="1"/>
  <c r="N10" i="10"/>
  <c r="D46" i="9"/>
  <c r="D48" i="9" s="1"/>
  <c r="I31" i="10"/>
  <c r="AA9" i="10" s="1"/>
  <c r="D36" i="9"/>
  <c r="I34" i="10" s="1"/>
  <c r="D31" i="10"/>
  <c r="AA7" i="10" s="1"/>
  <c r="D18" i="9"/>
  <c r="O10" i="10"/>
  <c r="E46" i="9"/>
  <c r="O13" i="10" s="1"/>
  <c r="O8" i="10"/>
  <c r="E47" i="9"/>
  <c r="J31" i="10"/>
  <c r="E36" i="9"/>
  <c r="E38" i="9" s="1"/>
  <c r="J8" i="10"/>
  <c r="E31" i="10"/>
  <c r="E18" i="9"/>
  <c r="D19" i="9"/>
  <c r="I8" i="10"/>
  <c r="E30" i="10"/>
  <c r="E34" i="10"/>
  <c r="D30" i="10"/>
  <c r="E29" i="10"/>
  <c r="D29" i="10"/>
  <c r="I30" i="10"/>
  <c r="J30" i="10"/>
  <c r="I29" i="10"/>
  <c r="J29" i="10"/>
  <c r="J13" i="10"/>
  <c r="G63" i="9"/>
  <c r="G64" i="9"/>
  <c r="T10" i="10" s="1"/>
  <c r="F63" i="9"/>
  <c r="F64" i="9"/>
  <c r="S10" i="10" s="1"/>
  <c r="G7" i="9"/>
  <c r="F7" i="9"/>
  <c r="J34" i="10" l="1"/>
  <c r="E52" i="10" s="1"/>
  <c r="S9" i="10"/>
  <c r="D67" i="9"/>
  <c r="S14" i="10" s="1"/>
  <c r="D20" i="9"/>
  <c r="D36" i="10" s="1"/>
  <c r="D38" i="9"/>
  <c r="I36" i="10" s="1"/>
  <c r="D34" i="10"/>
  <c r="E48" i="9"/>
  <c r="O15" i="10" s="1"/>
  <c r="O11" i="11" s="1"/>
  <c r="N13" i="10"/>
  <c r="D29" i="9"/>
  <c r="I15" i="10" s="1"/>
  <c r="I13" i="10"/>
  <c r="E29" i="9"/>
  <c r="J15" i="10" s="1"/>
  <c r="O9" i="11" s="1"/>
  <c r="E67" i="9"/>
  <c r="T14" i="10" s="1"/>
  <c r="T9" i="10"/>
  <c r="E8" i="10"/>
  <c r="E9" i="9"/>
  <c r="E14" i="10" s="1"/>
  <c r="D8" i="10"/>
  <c r="D9" i="9"/>
  <c r="D14" i="10" s="1"/>
  <c r="E20" i="9"/>
  <c r="E36" i="10" s="1"/>
  <c r="O8" i="11" s="1"/>
  <c r="I35" i="10"/>
  <c r="E35" i="10"/>
  <c r="D35" i="10"/>
  <c r="J35" i="10"/>
  <c r="O14" i="10"/>
  <c r="N15" i="10"/>
  <c r="N14" i="10"/>
  <c r="J14" i="10"/>
  <c r="J36" i="10"/>
  <c r="O10" i="11" s="1"/>
  <c r="D68" i="9" l="1"/>
  <c r="S15" i="10" s="1"/>
  <c r="D53" i="10"/>
  <c r="D52" i="10"/>
  <c r="G52" i="10" s="1"/>
  <c r="E7" i="11" s="1"/>
  <c r="E8" i="11" s="1"/>
  <c r="E53" i="10"/>
  <c r="E68" i="9"/>
  <c r="T15" i="10" s="1"/>
  <c r="E10" i="9"/>
  <c r="E15" i="10" s="1"/>
  <c r="O7" i="11" s="1"/>
  <c r="D10" i="9"/>
  <c r="D15" i="10" s="1"/>
  <c r="D54" i="10" l="1"/>
  <c r="F12" i="11" s="1"/>
  <c r="E54" i="10"/>
  <c r="F13" i="11" s="1"/>
  <c r="O13" i="11"/>
  <c r="L52" i="10" l="1"/>
  <c r="Q52" i="10" s="1"/>
  <c r="F15" i="11" s="1"/>
  <c r="F14" i="11"/>
  <c r="O17" i="11"/>
</calcChain>
</file>

<file path=xl/sharedStrings.xml><?xml version="1.0" encoding="utf-8"?>
<sst xmlns="http://schemas.openxmlformats.org/spreadsheetml/2006/main" count="223" uniqueCount="94">
  <si>
    <t>Inciso</t>
  </si>
  <si>
    <t>Criterio</t>
  </si>
  <si>
    <t>Rojo</t>
  </si>
  <si>
    <t>Verde</t>
  </si>
  <si>
    <t>Criticos</t>
  </si>
  <si>
    <t>Basicos</t>
  </si>
  <si>
    <t>Total por sección</t>
  </si>
  <si>
    <t>Concepto</t>
  </si>
  <si>
    <t>Total</t>
  </si>
  <si>
    <t>Resumen General</t>
  </si>
  <si>
    <t>Incisos Criticos</t>
  </si>
  <si>
    <t>Calificación</t>
  </si>
  <si>
    <t>Resultado</t>
  </si>
  <si>
    <t>&lt; 80%</t>
  </si>
  <si>
    <t>&gt;= 80%</t>
  </si>
  <si>
    <t>Observaciones</t>
  </si>
  <si>
    <t>En verde</t>
  </si>
  <si>
    <t>En rojo</t>
  </si>
  <si>
    <t>Procesos</t>
  </si>
  <si>
    <t>Incisos
evaluados</t>
  </si>
  <si>
    <t>%
cumplimiento</t>
  </si>
  <si>
    <t xml:space="preserve"> </t>
  </si>
  <si>
    <t>7. Entrega del Vehículo</t>
  </si>
  <si>
    <t>8. Voz del Cliente</t>
  </si>
  <si>
    <t>SOC DE VENTAS</t>
  </si>
  <si>
    <t>DD</t>
  </si>
  <si>
    <t>MM</t>
  </si>
  <si>
    <t>YYYY</t>
  </si>
  <si>
    <t>Razon social</t>
  </si>
  <si>
    <t>Fecha</t>
  </si>
  <si>
    <t>Ford Motor Company S.A. de C.V.</t>
  </si>
  <si>
    <t>Director General</t>
  </si>
  <si>
    <t>Gerente General</t>
  </si>
  <si>
    <t>Coordinador de Mejora de Procesos</t>
  </si>
  <si>
    <t>Consultor de Procesos</t>
  </si>
  <si>
    <t>Champion de Procesos</t>
  </si>
  <si>
    <t>Gerente de Zona</t>
  </si>
  <si>
    <t>No. BID</t>
  </si>
  <si>
    <t>Estado</t>
  </si>
  <si>
    <t>Mercado</t>
  </si>
  <si>
    <t>Ciudad</t>
  </si>
  <si>
    <t>Dirección</t>
  </si>
  <si>
    <t>7. Entrega
del Vehículo</t>
  </si>
  <si>
    <t>Críticos</t>
  </si>
  <si>
    <t>Básicos</t>
  </si>
  <si>
    <t>Gerente de Ventas</t>
  </si>
  <si>
    <t>EVALUACION DEL SISTEMA OPERATIVO DE CALIDAD 2014</t>
  </si>
  <si>
    <t>0. Requerimientos Generales</t>
  </si>
  <si>
    <r>
      <t xml:space="preserve">Aplicar el proceso de recepción de vehículos  de acuerdo a las hojas de instrucción y Manual de Política y Garantías,  reportando en SAS daños y/o faltantes y codificar adecuadamente el daño o faltante en la hoja de 5 dígitos.   
</t>
    </r>
    <r>
      <rPr>
        <b/>
        <i/>
        <sz val="10"/>
        <rFont val="Arial"/>
        <family val="2"/>
      </rPr>
      <t>Criterio:</t>
    </r>
    <r>
      <rPr>
        <sz val="10"/>
        <rFont val="Arial"/>
        <family val="2"/>
      </rPr>
      <t xml:space="preserve"> Revisar 10 vehículos, 30 expedientes y sistema  SAS, entrevistando al responsable</t>
    </r>
  </si>
  <si>
    <r>
      <t xml:space="preserve">Utiliza  la herramienta de planeación (pizarrón, hoja electrónica o formato) para la entrega de vehículos. 
Debe contener: 
- VIN o Inventario
- Vehículo o catálogo
- Color
- Fecha y hora de entrega del vehículo.
Se debe tener en sistema o impreso el histórico de la programación.
</t>
    </r>
    <r>
      <rPr>
        <b/>
        <i/>
        <sz val="10"/>
        <rFont val="Arial"/>
        <family val="2"/>
      </rPr>
      <t>Criterio:</t>
    </r>
    <r>
      <rPr>
        <sz val="10"/>
        <rFont val="Arial"/>
        <family val="2"/>
      </rPr>
      <t xml:space="preserve"> Verificar 30 programaciones</t>
    </r>
  </si>
  <si>
    <r>
      <t xml:space="preserve">Aplica al 100% el check list ventas-previas 2 horas antes de la hora promesa de entrega, estos documentos deben estar  llenados correctamente. Debe contener
- Fecha y hora de recepción
- Firma del asesor de compra.
Cuenta con el expediente completo del vehículo (carta factura, póliza de garantía, manual de propietario. Si aplica: póliza de seguro, placas, tenencia y verificación)  1 hora antes de la entrega.
</t>
    </r>
    <r>
      <rPr>
        <b/>
        <i/>
        <sz val="10"/>
        <rFont val="Arial"/>
        <family val="2"/>
      </rPr>
      <t xml:space="preserve">
Criterio:</t>
    </r>
    <r>
      <rPr>
        <sz val="10"/>
        <rFont val="Arial"/>
        <family val="2"/>
      </rPr>
      <t xml:space="preserve"> Verificar 30 expedientes</t>
    </r>
    <r>
      <rPr>
        <b/>
        <i/>
        <sz val="8"/>
        <color indexed="9"/>
        <rFont val="Arial"/>
        <family val="2"/>
      </rPr>
      <t/>
    </r>
  </si>
  <si>
    <t>0.requerimientos Generales</t>
  </si>
  <si>
    <t>1. Prospeccion</t>
  </si>
  <si>
    <t>2. Bienvenida</t>
  </si>
  <si>
    <t>3. Presentación
del vehículo</t>
  </si>
  <si>
    <t xml:space="preserve">4. Prueba de manejo
</t>
  </si>
  <si>
    <t>5. Inicio de
la propiedad</t>
  </si>
  <si>
    <t>1. Prospección</t>
  </si>
  <si>
    <t>3. Presentación del vehículo</t>
  </si>
  <si>
    <t>4. Prueba de manejo</t>
  </si>
  <si>
    <t>5. Inicio de la propiedad</t>
  </si>
  <si>
    <r>
      <t xml:space="preserve">Las quejas que no se solucionaron al momento,  son registradas en ISSAM el mismo día ó máximo un día hábil posteriores a la queja, capturando causa principal, se deben solucionar en 7 días en promedio
Se revisa diariamente el sistema (GCVP e ISSAM) con el fin de conocer y dar solución a las quejas/hot alerts dadas de alta, así como registrar el seguimiento que se da a las ya existentes para que estas no sean canceladas por sistema.
</t>
    </r>
    <r>
      <rPr>
        <b/>
        <i/>
        <sz val="10"/>
        <color indexed="9"/>
        <rFont val="Arial"/>
        <family val="2"/>
      </rPr>
      <t>Criterio:</t>
    </r>
    <r>
      <rPr>
        <sz val="10"/>
        <color indexed="9"/>
        <rFont val="Arial"/>
        <family val="2"/>
      </rPr>
      <t xml:space="preserve"> Verificar 5 casos en sistemas  ISSAM y CVP  que no haya quejas canceladas por sistema y que exista evidencia de seguimiento a las hot alerts. Verificar  en el sistema correspondiente (GCVP o ISSAM) el seguimiento a las quejas por parte de la gerencia (ventas y/o servicio)</t>
    </r>
  </si>
  <si>
    <r>
      <t xml:space="preserve">El distribuidor debe solicitar, registrar y enviar el 100% de correos electrónicos de los clientes, verificando previamente la dirección de correo proporcionada por el cliente en una aplicación online de validación de correo.
</t>
    </r>
    <r>
      <rPr>
        <b/>
        <sz val="10"/>
        <color theme="0"/>
        <rFont val="Arial"/>
        <family val="2"/>
      </rPr>
      <t>Criterio:</t>
    </r>
    <r>
      <rPr>
        <sz val="10"/>
        <color theme="0"/>
        <rFont val="Arial"/>
        <family val="2"/>
      </rPr>
      <t xml:space="preserve"> Verificar que se cumpla con el 90% de disponibilidad de correos en el sistema CVP, con no más de 5% de correos inválidos y el uso de la aplicación para validar correos electrónicos</t>
    </r>
  </si>
  <si>
    <r>
      <t xml:space="preserve">Al momento que el cliente acepta la prueba de manejo, la Recepcionista  genera el pase de salida del sistema de prospección. 
Los Asesores de Compra dan a conocer al cliente  la ruta, duración y pruebas a realizar.
</t>
    </r>
    <r>
      <rPr>
        <b/>
        <i/>
        <sz val="10"/>
        <rFont val="Arial"/>
        <family val="2"/>
      </rPr>
      <t>Criterio:</t>
    </r>
    <r>
      <rPr>
        <sz val="10"/>
        <rFont val="Arial"/>
        <family val="2"/>
      </rPr>
      <t xml:space="preserve"> Verificar 30 encuestas de visita, 30 registros de prueba de manejo contra bitácora en sistema de prospección</t>
    </r>
  </si>
  <si>
    <r>
      <t xml:space="preserve">En caso de que el cliente requiera ingresar un enganche, apartado o pago, se le explican lo métodos y se le ofrece el pago mediante el uso de terminal móvil o si el cliente lo prefiere se le acompaña a caja.
</t>
    </r>
    <r>
      <rPr>
        <b/>
        <sz val="10"/>
        <rFont val="Arial"/>
        <family val="2"/>
      </rPr>
      <t xml:space="preserve">Criterio: </t>
    </r>
    <r>
      <rPr>
        <sz val="10"/>
        <rFont val="Arial"/>
        <family val="2"/>
      </rPr>
      <t>Verificar visualmente o mediante 2 entrevistas y revisar la disposición de terminal móvil para los asesores.</t>
    </r>
  </si>
  <si>
    <r>
      <t xml:space="preserve">Realizar la previa mecánica a las unidades de inventario registrando la información en el "formato de requerimientos para previa entrega" .
Imprimir Oasis para verificar y realizar la Acción de Servicio en Campo y boletines técnicos de servicio (si aplica).
</t>
    </r>
    <r>
      <rPr>
        <b/>
        <sz val="10"/>
        <rFont val="Arial"/>
        <family val="2"/>
      </rPr>
      <t>Criterio:</t>
    </r>
    <r>
      <rPr>
        <sz val="10"/>
        <rFont val="Arial"/>
        <family val="2"/>
      </rPr>
      <t xml:space="preserve"> Verificar funcionamiento de 5 vehículos y 30 expedientes</t>
    </r>
  </si>
  <si>
    <r>
      <t xml:space="preserve">Se aplica la encuesta de entrega por lo menos al 90 % de los clientes (Menudeo), y  se les informa que recibirán una encuesta vía e-mail por parte de Ford, entregándole una bolsa  para la basura del auto (con recordatorio de la encuesta de CVP).
En caso de una expectativa no cumplida o queja en la encuesta, se debe atender inmediatamente.
</t>
    </r>
    <r>
      <rPr>
        <b/>
        <i/>
        <sz val="10"/>
        <rFont val="Arial"/>
        <family val="2"/>
      </rPr>
      <t>Criterio:</t>
    </r>
    <r>
      <rPr>
        <sz val="10"/>
        <rFont val="Arial"/>
        <family val="2"/>
      </rPr>
      <t xml:space="preserve"> Verificar un caso entrevistando al cliente y 30 documentos vs el Reporte de Encuestas, Quejas y Seguimiento de Ventas </t>
    </r>
  </si>
  <si>
    <r>
      <t xml:space="preserve">El distribuidor cuenta con  material POP actualizado : Catálogos de accesorios, fichas técnicas, banners. La ficha técnica se debe exhibir pegada al cristal del vehículo o pedestal
Preferentemente se contara con pantallas,  en donde  se deben mostrar videos de accesorios, seguridad, tecnología, videos fordtube.com por línea de vehículo.
</t>
    </r>
    <r>
      <rPr>
        <b/>
        <i/>
        <sz val="10"/>
        <rFont val="Arial"/>
        <family val="2"/>
      </rPr>
      <t>Criterio</t>
    </r>
    <r>
      <rPr>
        <sz val="10"/>
        <rFont val="Arial"/>
        <family val="2"/>
      </rPr>
      <t>: Verificar de manera visual 3 casos y 1 documento</t>
    </r>
  </si>
  <si>
    <r>
      <t xml:space="preserve">El personal involucrado en el proceso de ventas  y previas, conoce y cuenta con una carpeta o archivo electrónico que contiene sus funciones, responsabilidades, diagramas de flujo de la operación (correspondiente a su puesto), hojas de instrucción, formatos y textos, las cuales deben estar homologadas con el proceso de Ford Motor Company.
</t>
    </r>
    <r>
      <rPr>
        <b/>
        <sz val="10"/>
        <rFont val="Arial"/>
        <family val="2"/>
      </rPr>
      <t>Criterio:</t>
    </r>
    <r>
      <rPr>
        <sz val="10"/>
        <rFont val="Arial"/>
        <family val="2"/>
      </rPr>
      <t xml:space="preserve"> Verificar por medio de 5 entrevistas: ubicación, conocimiento y dominio de las carpetas</t>
    </r>
  </si>
  <si>
    <r>
      <t xml:space="preserve">Realiza mensualmente el plan de prospección basado en los inventarios y líneas de enfoque, trafico de piso, prospectos web, resultado de eventos y prospectos calle y pruebas de manejo.
Da seguimiento semanal al cumplimiento del plan a través del Reporte de Efectividad de Eventos de Prospección (REEP).
</t>
    </r>
    <r>
      <rPr>
        <b/>
        <i/>
        <sz val="10"/>
        <rFont val="Arial"/>
        <family val="2"/>
      </rPr>
      <t>Criterio:</t>
    </r>
    <r>
      <rPr>
        <sz val="10"/>
        <rFont val="Arial"/>
        <family val="2"/>
      </rPr>
      <t xml:space="preserve"> Verificar 3 Reportes con documentación</t>
    </r>
  </si>
  <si>
    <r>
      <t xml:space="preserve">El  Gerente de Ventas establece objetivos mensuales  de prospección, prueba de manejo y conversión,  basados en el inventario actual y al plan de comisiones vigente en las líneas de enfoque.
Realiza diariamente el coaching de los siguientes puntos por asesor:
- Reporte de efectividad en piso
- Reporte de efectividad pruebas de manejo
- Reporte de prospectos inactivos
- Actividades no cumplidas
- Reporte de conversión
Genera un plan de acción para su cumplimiento.
</t>
    </r>
    <r>
      <rPr>
        <b/>
        <i/>
        <sz val="10"/>
        <rFont val="Arial"/>
        <family val="2"/>
      </rPr>
      <t>Criterio:</t>
    </r>
    <r>
      <rPr>
        <sz val="10"/>
        <rFont val="Arial"/>
        <family val="2"/>
      </rPr>
      <t xml:space="preserve"> Verificar reportes y plan de acción, entrevistar al Gerente</t>
    </r>
  </si>
  <si>
    <r>
      <t xml:space="preserve">Para la entrega final al cliente se debe realizar la previa entrega (mecánica) a las unidades de inventario e intercambios, por lo menos 48 horas antes.
Para el caso de unidades de intercambio (urgentes) se requiere que antes de prometer la fecha y hora de entrega al cliente, la Distribuidora reciba la unidad, la revise y con base en el estado en que se encuentre, se programe la fecha y hora de entrega, el tiempo mínimo debe ser el requerido para realizar la previa final.
En caso de cualquier excepción la comanda deberá estar firmada por el Gerente General de la Distribuidora.
Asegurar que el vehículo se encuentre totalmente limpio y en perfectas condiciones para la entrega del cliente detectando faltantes y fallas.
</t>
    </r>
    <r>
      <rPr>
        <b/>
        <i/>
        <sz val="10"/>
        <color indexed="9"/>
        <rFont val="Arial"/>
        <family val="2"/>
      </rPr>
      <t>Criterio:</t>
    </r>
    <r>
      <rPr>
        <sz val="10"/>
        <color indexed="9"/>
        <rFont val="Arial"/>
        <family val="2"/>
      </rPr>
      <t xml:space="preserve"> Verificar 30 expedientes</t>
    </r>
  </si>
  <si>
    <r>
      <t xml:space="preserve">Los compromisos de los Asesores de Compra con los clientes y prospectos, deben cumplirse al 100 %  de acuerdo a  los objetivos establecidos por Ford a través del Gerente de Zona.
Los Asesores de Compra cumplen con sus actividades diarias en el sistema de prospección:
- Registro de nuevos prospectos
- Revisión de prospectos inactivos
- Actividades realizadas
- Registro de pruebas demo realizadas
- Seguimiento postventa
</t>
    </r>
    <r>
      <rPr>
        <b/>
        <i/>
        <sz val="10"/>
        <color indexed="9"/>
        <rFont val="Arial"/>
        <family val="2"/>
      </rPr>
      <t>Criterio:</t>
    </r>
    <r>
      <rPr>
        <sz val="10"/>
        <color indexed="9"/>
        <rFont val="Arial"/>
        <family val="2"/>
      </rPr>
      <t xml:space="preserve"> Verificar 10 registros de clientes</t>
    </r>
  </si>
  <si>
    <t>6. Previa Entrega</t>
  </si>
  <si>
    <r>
      <t xml:space="preserve">Los clientes y prospectos de Internet que solicitaron información de producto, cotización o pruebas de manejo a través de la página de www.ford.mx (EXAGONO) deben tener asistencia de forma inmediata o máximo en una hora.
Se debe tener una persona asignada como especialista  para atender a los prospectos WEB
La actividad debe estar registrada en sistema de prospección 
</t>
    </r>
    <r>
      <rPr>
        <b/>
        <i/>
        <sz val="10"/>
        <color theme="0"/>
        <rFont val="Arial"/>
        <family val="2"/>
      </rPr>
      <t>Criterio:</t>
    </r>
    <r>
      <rPr>
        <sz val="10"/>
        <color theme="0"/>
        <rFont val="Arial"/>
        <family val="2"/>
      </rPr>
      <t xml:space="preserve"> Verificar 10 registros de EXAGONO en sistema de prospección </t>
    </r>
  </si>
  <si>
    <r>
      <t xml:space="preserve">El distribuidor somete el 100% de las ventas de vehículos en el sistema Smart Vincent con los siguientes datos completos y correctos: VIN, Fecha de Entrega, Nombre, Apellido Paterno, Dirección, Empresa, Telefono1, Teléfono 2, correo electrónico.
</t>
    </r>
    <r>
      <rPr>
        <b/>
        <i/>
        <sz val="10"/>
        <color theme="0"/>
        <rFont val="Arial"/>
        <family val="2"/>
      </rPr>
      <t>Criterio:</t>
    </r>
    <r>
      <rPr>
        <sz val="10"/>
        <color theme="0"/>
        <rFont val="Arial"/>
        <family val="2"/>
      </rPr>
      <t xml:space="preserve"> Verificar  30 registros en Smart Vincent  vs expediente físico y  sistema de prospección  </t>
    </r>
  </si>
  <si>
    <t>El asesor de compra  aplica la guía de preguntas documentadas para  identificar las necesidades del cliente y menciona al cliente los beneficios del producto en tecnología, seguridad y confort aplicando el procedimiento de demostración estática utilizando ayudas visuales (Videos, material POP, pantalla o ficha técnica) con el cliente o prospecto. 
Invita al cliente a realizar la prueba de manejo.
Criterio: Verificar por medio de 2 entrevistas, incluyendo existencia del material visual</t>
  </si>
  <si>
    <r>
      <t xml:space="preserve">La sala de exhibición muestra las líneas de enfoque, vehículos debidamente distribuidos.  Los vehículos deben estar abiertos y sin daños. Se debe contar con al menos un vehículo con My Ford Touch. Se cuenta con un control de llaves (organizador). 
</t>
    </r>
    <r>
      <rPr>
        <b/>
        <i/>
        <sz val="10"/>
        <rFont val="Arial"/>
        <family val="2"/>
      </rPr>
      <t>Criterio:</t>
    </r>
    <r>
      <rPr>
        <sz val="10"/>
        <rFont val="Arial"/>
        <family val="2"/>
      </rPr>
      <t xml:space="preserve"> Verificar de manera visual 3 vehículos en exhibición</t>
    </r>
  </si>
  <si>
    <r>
      <t xml:space="preserve">Se solicita a todos los clientes  que acuden a piso de ventas y a los que hablan por teléfono, sus datos: nombre, teléfonos, correo electrónico de contacto y vehículo de interés, registrando la información en el sistema de prospección de forma inmediata.
</t>
    </r>
    <r>
      <rPr>
        <b/>
        <i/>
        <sz val="10"/>
        <color theme="1"/>
        <rFont val="Arial"/>
        <family val="2"/>
      </rPr>
      <t>Criterio</t>
    </r>
    <r>
      <rPr>
        <sz val="10"/>
        <color theme="1"/>
        <rFont val="Arial"/>
        <family val="2"/>
      </rPr>
      <t>: Verificar de manera visual 2 casos y  verificar en sistema 30 casos</t>
    </r>
  </si>
  <si>
    <r>
      <t xml:space="preserve">Atiende de manera oportuna las llamadas entrantes al área de ventas,  estableciendo texto de atención telefónica (nombre del distribuidor, nombre de quien contesta, invitación a  pruebas de manejo y ofrecer promociones vigentes).
</t>
    </r>
    <r>
      <rPr>
        <b/>
        <i/>
        <sz val="10"/>
        <rFont val="Arial"/>
        <family val="2"/>
      </rPr>
      <t xml:space="preserve">
Criterio:</t>
    </r>
    <r>
      <rPr>
        <sz val="10"/>
        <rFont val="Arial"/>
        <family val="2"/>
      </rPr>
      <t xml:space="preserve"> Verificar 5 casos</t>
    </r>
  </si>
  <si>
    <r>
      <t xml:space="preserve">Se deben tener los vehículos demo de las principales líneas de enfoque en un espacio especial debidamente señalizado.
Los vehículos demostradores se encuentran rotulados con la imagen requerida por la marca, limpios, sin daños, contar con al menos 1/4 de combustible y llaves disponibles en todo momento.
Los vehículos demostradores que cuenten con sistema de navegación tienen una ruta establecida cargada en My Ford Touch la cual se utiliza para la realización de la prueba de manejo, deben tener instalada la tarjeta SD al momento de realizar la prueba de manejo, la ruta debe estar documentada (kilometraje, tiempo estimado y pruebas a realizar).
</t>
    </r>
    <r>
      <rPr>
        <b/>
        <i/>
        <sz val="10"/>
        <rFont val="Arial"/>
        <family val="2"/>
      </rPr>
      <t>Criterio:</t>
    </r>
    <r>
      <rPr>
        <sz val="10"/>
        <rFont val="Arial"/>
        <family val="2"/>
      </rPr>
      <t xml:space="preserve"> Verificar  vehículos Demos, sistema Smart Vincent y ruta de prueba de manejo establecida</t>
    </r>
  </si>
  <si>
    <r>
      <t xml:space="preserve">Durante la prueba de manejo se demuestran las características del vehículo de acuerdo a las  necesidades del cliente detectadas previamente (Seguridad, desempeño, confort y tecnología) de acuerdo a la guía visual.
</t>
    </r>
    <r>
      <rPr>
        <b/>
        <i/>
        <sz val="10"/>
        <color indexed="9"/>
        <rFont val="Arial"/>
        <family val="2"/>
      </rPr>
      <t>Criterio:</t>
    </r>
    <r>
      <rPr>
        <sz val="10"/>
        <color indexed="9"/>
        <rFont val="Arial"/>
        <family val="2"/>
      </rPr>
      <t xml:space="preserve"> Verificar ruta establecida para prueba de manejo y por medio de 5 entrevistas</t>
    </r>
  </si>
  <si>
    <r>
      <t xml:space="preserve">Realizar la demostración del SYNC y My Ford Touch  mediante comandos de voz, conforme al grado de equipamiento de cada catalogo o línea de vehículo.
Las Herramientas utilizadas  pueden ser propiedad del Distribuidor o del Asesor de Compra
teléfono, USB, CD, MP3.
En caso que no se realice prueba de manejo este paso se debe realizar durante la demostración estática.
</t>
    </r>
    <r>
      <rPr>
        <b/>
        <i/>
        <sz val="10"/>
        <color indexed="9"/>
        <rFont val="Arial"/>
        <family val="2"/>
      </rPr>
      <t xml:space="preserve">Criterio: </t>
    </r>
    <r>
      <rPr>
        <sz val="10"/>
        <color indexed="9"/>
        <rFont val="Arial"/>
        <family val="2"/>
      </rPr>
      <t xml:space="preserve"> Verificar por medio de 3 entrevistas con los Asesores de Compra</t>
    </r>
  </si>
  <si>
    <r>
      <t xml:space="preserve">El asesor de compra ofrece alternativas de pago mostrando como primera opción Ford Credit, con el plan y/o la tasa mas competitiva. 
Explica los beneficios de las coberturas vigentes de seguro, beneficios de contar con la extensión de garantía y ofrece accesorios por línea de vehículo.
Se deben explicar ventajas de Ford Credit ante otras financieras.
El catálogo de accesorios debe contener información actualizada así como costo del accesorio y costo por instalación.
</t>
    </r>
    <r>
      <rPr>
        <b/>
        <sz val="10"/>
        <rFont val="Arial"/>
        <family val="2"/>
      </rPr>
      <t>Criterio:</t>
    </r>
    <r>
      <rPr>
        <sz val="10"/>
        <rFont val="Arial"/>
        <family val="2"/>
      </rPr>
      <t xml:space="preserve"> Verificar visualmente por medio de 3 entrevistas</t>
    </r>
  </si>
  <si>
    <t xml:space="preserve">El F&amp;I  entrega una cotización, solicita firma del cliente para verificar buro de crédito y solicita documentación, explicando requisitos de acuerdo al análisis del historial crediticio.
Informa al cliente el tiempo de respuesta que tomará:
- La autorización de crédito con la financiera elegida
- La firma de documentación
- Gestoría
- La entrega del vehículo
Criterio: Verificar por medio de 3 entrevistas y de manera visual 1 caso
</t>
  </si>
  <si>
    <r>
      <t xml:space="preserve">Aplica la encuesta de visita al menos al 90 % de los clientes que acuden al piso de ventas solicitando información de autos nuevos.
En caso de una expectativa no cumplida o queja en la encuesta, se debe atender inmediatamente
Las encuestas se archivan por mes por número de folio incluyendo canceladas.
</t>
    </r>
    <r>
      <rPr>
        <b/>
        <i/>
        <sz val="10"/>
        <rFont val="Arial"/>
        <family val="2"/>
      </rPr>
      <t xml:space="preserve">
Criterio:</t>
    </r>
    <r>
      <rPr>
        <sz val="10"/>
        <rFont val="Arial"/>
        <family val="2"/>
      </rPr>
      <t xml:space="preserve"> Verificar 30 encuestas y en sistema</t>
    </r>
  </si>
  <si>
    <r>
      <t xml:space="preserve">Realizar los mantenimientos de 14 y 30 días en los vehículos de inventario y de demostración con una diferencia de ± 3 días con respecto a la fecha programada.
Demostrar la revisión de Oasis y la ejecución de Acción de Servicio en Campo conforme al formato y la programación de los mantenimientos.
</t>
    </r>
    <r>
      <rPr>
        <b/>
        <sz val="10"/>
        <rFont val="Arial"/>
        <family val="2"/>
      </rPr>
      <t>Criterio:</t>
    </r>
    <r>
      <rPr>
        <sz val="10"/>
        <rFont val="Arial"/>
        <family val="2"/>
      </rPr>
      <t xml:space="preserve"> Verificar funcionamiento de 5 vehículos, 30 expediente y el uso de las  herramientas entrevistando al responsable</t>
    </r>
  </si>
  <si>
    <r>
      <t xml:space="preserve">La entrega se realiza en sala techada, acondicionada y con espacio suficiente que permita la apertura de puertas, cajuela y el paso del cliente alrededor del vehículo.
El vehículo debe estar:
- Limpio
- Con 1/4 de gasolina (por lo menos)
- Radio apagado
- Asientos y cabeceras alineados
</t>
    </r>
    <r>
      <rPr>
        <b/>
        <i/>
        <sz val="10"/>
        <rFont val="Arial"/>
        <family val="2"/>
      </rPr>
      <t>Criterio:</t>
    </r>
    <r>
      <rPr>
        <b/>
        <sz val="10"/>
        <rFont val="Arial"/>
        <family val="2"/>
      </rPr>
      <t xml:space="preserve"> </t>
    </r>
    <r>
      <rPr>
        <sz val="10"/>
        <rFont val="Arial"/>
        <family val="2"/>
      </rPr>
      <t>Verificar visualmente  3 casos</t>
    </r>
  </si>
  <si>
    <r>
      <t xml:space="preserve">Durante la entrega de un vehículo nuevo, el cliente es presentado con el personal  de servicio o el departamento de ventas podrá entregar información de servicio (Ejemplo: volantes, trípticos, tarjetas, etc.).
</t>
    </r>
    <r>
      <rPr>
        <b/>
        <i/>
        <sz val="10"/>
        <rFont val="Arial"/>
        <family val="2"/>
      </rPr>
      <t>Criterio:</t>
    </r>
    <r>
      <rPr>
        <sz val="10"/>
        <rFont val="Arial"/>
        <family val="2"/>
      </rPr>
      <t xml:space="preserve"> Verificar de manera visual 1 caso, 5 expedientes y la existencia de volantes trípticos o tarjetas</t>
    </r>
  </si>
  <si>
    <r>
      <t xml:space="preserve">Se  aplica al 100% el check list de funcionamiento del vehículo y accesorios en presencia del cliente, debe explicar las características y funcionamiento de tecnología y seguridad del vehículo, así como mostrar los accesorios y explicar la documentación.
El Check List debe contener: 
- Fecha y hora de entrega
- Firma del cliente.
</t>
    </r>
    <r>
      <rPr>
        <b/>
        <i/>
        <sz val="10"/>
        <color indexed="9"/>
        <rFont val="Arial"/>
        <family val="2"/>
      </rPr>
      <t>Criterio:</t>
    </r>
    <r>
      <rPr>
        <sz val="10"/>
        <color indexed="9"/>
        <rFont val="Arial"/>
        <family val="2"/>
      </rPr>
      <t xml:space="preserve"> Verificar 30 documentos y 3 casos de manera visual</t>
    </r>
  </si>
  <si>
    <r>
      <t xml:space="preserve">Realiza las encuestas de seguimiento de ventas y servicio en un periodo máximo de 5 días para ventas y 5 días para servicio a partir del segundo día después de la entrega.
</t>
    </r>
    <r>
      <rPr>
        <b/>
        <i/>
        <sz val="10"/>
        <rFont val="Arial"/>
        <family val="2"/>
      </rPr>
      <t>Criterio:</t>
    </r>
    <r>
      <rPr>
        <sz val="10"/>
        <rFont val="Arial"/>
        <family val="2"/>
      </rPr>
      <t xml:space="preserve"> Verificar el Reporte de Encuestas, Quejas y Seguimiento de Ventas y Servicio, entrevistando al responsable de realizar las llamadas</t>
    </r>
  </si>
  <si>
    <r>
      <t xml:space="preserve">Cumple con el porcentaje mínimo de clientes contactados  para ventas y servicio de acuerdo al número de ventas realizadas, de órdenes de servicio público y garantías recibidas, así como el cumplimiento de objetivo de CVP.
</t>
    </r>
    <r>
      <rPr>
        <i/>
        <sz val="10"/>
        <color theme="0"/>
        <rFont val="Arial"/>
        <family val="2"/>
      </rPr>
      <t xml:space="preserve">
                           VENTAS                                                                 SERVICIO
    Ventas         Cumple           No cumple                   OR            Cumple          No cumple
                       CVP 1M          CVP 1M                                        CVP 1M         CVP 1M                                         
     1 - 50              85%              95%                       1 - 300             60%               80%
    51 - 100           75%               85%                      301 - 600          50%               70%
    Más de 100      65%               75%                      Más de 600       40%               60%
</t>
    </r>
    <r>
      <rPr>
        <b/>
        <i/>
        <sz val="10"/>
        <color theme="0"/>
        <rFont val="Arial"/>
        <family val="2"/>
      </rPr>
      <t>Criterio:</t>
    </r>
    <r>
      <rPr>
        <i/>
        <sz val="10"/>
        <color theme="0"/>
        <rFont val="Arial"/>
        <family val="2"/>
      </rPr>
      <t xml:space="preserve"> Verificar el Reporte de Encuestas, Quejas y Seguimiento de Ventas y Servicio, entrevistando al responsable de realizar las llamadas</t>
    </r>
  </si>
  <si>
    <r>
      <t xml:space="preserve">Cuenta con los planes de acción en sistema CVP, actualizados mensualmente con base a las áreas de oportunidad de PPQ y CVP, los cuales se deben de publicar en todas las áreas.
Los planes se deben elaborar con ayuda de herramientas de calidad y se revisan los avances con las gerencias correspondientes en juntas semanales generando minuta.
</t>
    </r>
    <r>
      <rPr>
        <b/>
        <i/>
        <sz val="10"/>
        <color theme="0"/>
        <rFont val="Arial"/>
        <family val="2"/>
      </rPr>
      <t xml:space="preserve">
Criterio:</t>
    </r>
    <r>
      <rPr>
        <sz val="10"/>
        <color theme="0"/>
        <rFont val="Arial"/>
        <family val="2"/>
      </rPr>
      <t xml:space="preserve"> Verificar en sistema CVP los planes de mejora, evidencia del uso de herramientas de calidad, minutas firmadas por los involucrados y de la implementación de mejoras, así como la  publicación de los documentos entrevistando a 5 personas</t>
    </r>
    <r>
      <rPr>
        <b/>
        <i/>
        <sz val="18"/>
        <rFont val="Arial"/>
        <family val="2"/>
      </rPr>
      <t/>
    </r>
  </si>
  <si>
    <r>
      <t xml:space="preserve">Se realiza el proceso de recepción en donde se da la  bienvenida de forma inmediata a todos los clientes que acuden a la sala de exhibición, saludando cordialmente.
Se invita a los clientes a realizar la prueba de manejo utilizando el dialogo de bienvenida.
El personal en contacto con el cliente cumple con el código de vestimenta documentado por el distribuidor, (deseable utilizar el uniforme de acuerdo al boletin OSC-2015-06-08-1302)  y portar la identificación vigente.
Criterio: Verificar que todo el personal tenga identificación y vista el uniforme de acuerdo al código de vestimenta.
</t>
    </r>
    <r>
      <rPr>
        <b/>
        <i/>
        <sz val="10"/>
        <rFont val="Arial"/>
        <family val="2"/>
      </rPr>
      <t>Criterio:</t>
    </r>
    <r>
      <rPr>
        <i/>
        <sz val="10"/>
        <rFont val="Arial"/>
        <family val="2"/>
      </rPr>
      <t xml:space="preserve"> </t>
    </r>
    <r>
      <rPr>
        <sz val="10"/>
        <rFont val="Arial"/>
        <family val="2"/>
      </rPr>
      <t>Verificar de manera visual 5 casos de recepción y cumplimiento del código de vestimenta a todo el personal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</si>
</sst>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9" x14ac:knownFonts="1">
    <font>
      <sz val="11"/>
      <color theme="1"/>
      <name val="Calibri"/>
      <family val="2"/>
      <scheme val="minor"/>
    </font>
    <font>
      <sz val="10"/>
      <color theme="1"/>
      <name val="Arial"/>
      <family val="2"/>
    </font>
    <font>
      <sz val="10"/>
      <color theme="1"/>
      <name val="Arial"/>
      <family val="2"/>
    </font>
    <font>
      <sz val="10"/>
      <name val="Arial"/>
      <family val="2"/>
    </font>
    <font>
      <b/>
      <i/>
      <sz val="8"/>
      <color indexed="9"/>
      <name val="Arial"/>
      <family val="2"/>
    </font>
    <font>
      <b/>
      <sz val="10"/>
      <color indexed="9"/>
      <name val="Arial"/>
      <family val="2"/>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theme="0"/>
      <name val="Calibri"/>
      <family val="2"/>
      <scheme val="minor"/>
    </font>
    <font>
      <b/>
      <i/>
      <sz val="10"/>
      <color indexed="9"/>
      <name val="Arial"/>
      <family val="2"/>
    </font>
    <font>
      <b/>
      <i/>
      <sz val="10"/>
      <name val="Arial"/>
      <family val="2"/>
    </font>
    <font>
      <i/>
      <sz val="10"/>
      <name val="Arial"/>
      <family val="2"/>
    </font>
    <font>
      <sz val="10"/>
      <color theme="0"/>
      <name val="Arial"/>
      <family val="2"/>
    </font>
    <font>
      <b/>
      <i/>
      <sz val="10"/>
      <color theme="0"/>
      <name val="Arial"/>
      <family val="2"/>
    </font>
    <font>
      <b/>
      <sz val="10"/>
      <name val="Arial"/>
      <family val="2"/>
    </font>
    <font>
      <sz val="11"/>
      <name val="Calibri"/>
      <family val="2"/>
      <scheme val="minor"/>
    </font>
    <font>
      <b/>
      <sz val="11"/>
      <color theme="1"/>
      <name val="Calibri"/>
      <family val="2"/>
      <scheme val="minor"/>
    </font>
    <font>
      <sz val="24"/>
      <color theme="1"/>
      <name val="Calibri"/>
      <family val="2"/>
      <scheme val="minor"/>
    </font>
    <font>
      <sz val="10"/>
      <color theme="0"/>
      <name val="Calibri"/>
      <family val="2"/>
      <scheme val="minor"/>
    </font>
    <font>
      <b/>
      <i/>
      <sz val="18"/>
      <name val="Arial"/>
      <family val="2"/>
    </font>
    <font>
      <b/>
      <sz val="10"/>
      <color theme="1"/>
      <name val="Arial"/>
      <family val="2"/>
    </font>
    <font>
      <b/>
      <sz val="16"/>
      <color theme="0" tint="-0.499984740745262"/>
      <name val="Calibri"/>
      <family val="2"/>
      <scheme val="minor"/>
    </font>
    <font>
      <b/>
      <sz val="10"/>
      <color theme="0" tint="-0.499984740745262"/>
      <name val="Calibri"/>
      <family val="2"/>
      <scheme val="minor"/>
    </font>
    <font>
      <sz val="10"/>
      <name val="Calibri"/>
      <family val="2"/>
      <scheme val="minor"/>
    </font>
    <font>
      <sz val="12"/>
      <name val="Arial"/>
      <family val="2"/>
    </font>
    <font>
      <sz val="12"/>
      <name val="Calibri"/>
      <family val="2"/>
      <scheme val="minor"/>
    </font>
    <font>
      <sz val="12"/>
      <color theme="0" tint="-0.499984740745262"/>
      <name val="Calibri"/>
      <family val="2"/>
      <scheme val="minor"/>
    </font>
    <font>
      <sz val="10"/>
      <color theme="0" tint="-0.499984740745262"/>
      <name val="Arial"/>
      <family val="2"/>
    </font>
    <font>
      <sz val="10"/>
      <color theme="0" tint="-0.499984740745262"/>
      <name val="Calibri"/>
      <family val="2"/>
      <scheme val="minor"/>
    </font>
    <font>
      <sz val="14"/>
      <color theme="0" tint="-0.499984740745262"/>
      <name val="Calibri"/>
      <family val="2"/>
      <scheme val="minor"/>
    </font>
    <font>
      <b/>
      <sz val="18"/>
      <color theme="0" tint="-0.499984740745262"/>
      <name val="Calibri"/>
      <family val="2"/>
      <scheme val="minor"/>
    </font>
    <font>
      <b/>
      <sz val="10"/>
      <color theme="0"/>
      <name val="Arial"/>
      <family val="2"/>
    </font>
    <font>
      <i/>
      <sz val="10"/>
      <color theme="0"/>
      <name val="Arial"/>
      <family val="2"/>
    </font>
    <font>
      <b/>
      <i/>
      <sz val="10"/>
      <color theme="1"/>
      <name val="Arial"/>
      <family val="2"/>
    </font>
    <font>
      <sz val="9"/>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theme="0" tint="-0.34998626667073579"/>
      </left>
      <right style="thin">
        <color indexed="64"/>
      </right>
      <top style="thick">
        <color theme="0" tint="-0.34998626667073579"/>
      </top>
      <bottom style="thick">
        <color theme="0" tint="-0.34998626667073579"/>
      </bottom>
      <diagonal/>
    </border>
    <border>
      <left style="thin">
        <color indexed="64"/>
      </left>
      <right style="thin">
        <color indexed="64"/>
      </right>
      <top style="thick">
        <color theme="0" tint="-0.34998626667073579"/>
      </top>
      <bottom style="thick">
        <color theme="0" tint="-0.34998626667073579"/>
      </bottom>
      <diagonal/>
    </border>
    <border>
      <left style="thin">
        <color indexed="64"/>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medium">
        <color indexed="64"/>
      </left>
      <right/>
      <top/>
      <bottom style="thin">
        <color indexed="64"/>
      </bottom>
      <diagonal/>
    </border>
    <border>
      <left/>
      <right/>
      <top/>
      <bottom style="thick">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4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4" fillId="7" borderId="1" applyNumberFormat="0" applyAlignment="0" applyProtection="0"/>
    <xf numFmtId="0" fontId="15" fillId="3" borderId="0" applyNumberFormat="0" applyBorder="0" applyAlignment="0" applyProtection="0"/>
    <xf numFmtId="0" fontId="3" fillId="0" borderId="0"/>
    <xf numFmtId="0" fontId="3" fillId="22"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0" borderId="6" applyNumberFormat="0" applyFill="0" applyAlignment="0" applyProtection="0"/>
  </cellStyleXfs>
  <cellXfs count="258">
    <xf numFmtId="0" fontId="0" fillId="0" borderId="0" xfId="0"/>
    <xf numFmtId="0" fontId="0" fillId="0" borderId="0" xfId="0" applyBorder="1"/>
    <xf numFmtId="0" fontId="0" fillId="25" borderId="0" xfId="0" applyFill="1"/>
    <xf numFmtId="0" fontId="0" fillId="25" borderId="0" xfId="0" applyFill="1" applyBorder="1"/>
    <xf numFmtId="0" fontId="22" fillId="26" borderId="9" xfId="0" applyFont="1" applyFill="1" applyBorder="1" applyAlignment="1">
      <alignment horizontal="center"/>
    </xf>
    <xf numFmtId="0" fontId="0" fillId="26" borderId="9" xfId="0" applyFill="1" applyBorder="1"/>
    <xf numFmtId="0" fontId="0" fillId="0" borderId="9" xfId="0" applyBorder="1" applyAlignment="1">
      <alignment horizontal="center"/>
    </xf>
    <xf numFmtId="0" fontId="0" fillId="29" borderId="0" xfId="0" applyFill="1"/>
    <xf numFmtId="0" fontId="29" fillId="0" borderId="15" xfId="0" applyFont="1" applyFill="1" applyBorder="1" applyAlignment="1">
      <alignment horizontal="center"/>
    </xf>
    <xf numFmtId="0" fontId="22" fillId="26" borderId="11" xfId="0" applyFont="1" applyFill="1" applyBorder="1"/>
    <xf numFmtId="0" fontId="29" fillId="27" borderId="10" xfId="0" applyFont="1" applyFill="1" applyBorder="1" applyAlignment="1">
      <alignment horizontal="center"/>
    </xf>
    <xf numFmtId="0" fontId="0" fillId="27" borderId="11" xfId="0" applyFill="1" applyBorder="1"/>
    <xf numFmtId="0" fontId="29" fillId="0" borderId="36" xfId="0" applyFont="1" applyFill="1" applyBorder="1"/>
    <xf numFmtId="0" fontId="29" fillId="0" borderId="37" xfId="0" applyFont="1" applyFill="1" applyBorder="1" applyAlignment="1">
      <alignment horizontal="center"/>
    </xf>
    <xf numFmtId="0" fontId="22" fillId="26" borderId="17" xfId="0" applyFont="1" applyFill="1" applyBorder="1" applyAlignment="1">
      <alignment horizontal="center"/>
    </xf>
    <xf numFmtId="0" fontId="29" fillId="27" borderId="38" xfId="0" applyFont="1" applyFill="1" applyBorder="1" applyAlignment="1">
      <alignment horizontal="center"/>
    </xf>
    <xf numFmtId="0" fontId="0" fillId="26" borderId="13" xfId="0" applyFill="1" applyBorder="1" applyAlignment="1">
      <alignment horizontal="center"/>
    </xf>
    <xf numFmtId="0" fontId="0" fillId="0" borderId="13" xfId="0" applyBorder="1" applyAlignment="1">
      <alignment horizontal="center"/>
    </xf>
    <xf numFmtId="0" fontId="0" fillId="0" borderId="13" xfId="0" applyFill="1" applyBorder="1" applyAlignment="1">
      <alignment horizontal="center"/>
    </xf>
    <xf numFmtId="0" fontId="0" fillId="27" borderId="10" xfId="0" applyFill="1" applyBorder="1"/>
    <xf numFmtId="0" fontId="0" fillId="0" borderId="10" xfId="0" applyBorder="1" applyAlignment="1">
      <alignment horizontal="center"/>
    </xf>
    <xf numFmtId="0" fontId="0" fillId="0" borderId="42" xfId="0"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0" fillId="26" borderId="42" xfId="0" applyFill="1" applyBorder="1" applyAlignment="1">
      <alignment horizontal="center"/>
    </xf>
    <xf numFmtId="0" fontId="22" fillId="26" borderId="39" xfId="0" applyFont="1" applyFill="1" applyBorder="1"/>
    <xf numFmtId="0" fontId="29" fillId="0" borderId="23" xfId="0" applyFont="1" applyFill="1" applyBorder="1" applyAlignment="1">
      <alignment horizontal="center"/>
    </xf>
    <xf numFmtId="0" fontId="22" fillId="26" borderId="28" xfId="0" applyFont="1" applyFill="1" applyBorder="1" applyAlignment="1">
      <alignment horizontal="center"/>
    </xf>
    <xf numFmtId="0" fontId="29" fillId="27" borderId="40" xfId="0" applyFont="1" applyFill="1" applyBorder="1" applyAlignment="1">
      <alignment horizontal="center"/>
    </xf>
    <xf numFmtId="0" fontId="0" fillId="25" borderId="0" xfId="0" applyFill="1" applyBorder="1" applyAlignment="1">
      <alignment horizontal="center" vertical="center"/>
    </xf>
    <xf numFmtId="0" fontId="22" fillId="26" borderId="11" xfId="0" applyFont="1" applyFill="1" applyBorder="1" applyAlignment="1">
      <alignment horizontal="center"/>
    </xf>
    <xf numFmtId="0" fontId="0" fillId="27" borderId="10" xfId="0" applyFill="1" applyBorder="1" applyAlignment="1">
      <alignment horizontal="center"/>
    </xf>
    <xf numFmtId="0" fontId="29" fillId="25" borderId="0" xfId="0" applyFont="1" applyFill="1" applyBorder="1"/>
    <xf numFmtId="0" fontId="22" fillId="25" borderId="0" xfId="0" applyFont="1" applyFill="1" applyBorder="1"/>
    <xf numFmtId="0" fontId="0" fillId="25" borderId="11" xfId="0" applyFill="1" applyBorder="1"/>
    <xf numFmtId="0" fontId="0" fillId="25" borderId="36" xfId="0" applyFill="1" applyBorder="1"/>
    <xf numFmtId="9" fontId="0" fillId="25" borderId="10" xfId="0" applyNumberFormat="1" applyFill="1" applyBorder="1" applyAlignment="1">
      <alignment horizontal="center"/>
    </xf>
    <xf numFmtId="0" fontId="0" fillId="25" borderId="17" xfId="0" applyFill="1" applyBorder="1" applyAlignment="1">
      <alignment horizontal="center"/>
    </xf>
    <xf numFmtId="9" fontId="0" fillId="25" borderId="38" xfId="0" applyNumberFormat="1" applyFill="1" applyBorder="1" applyAlignment="1">
      <alignment horizontal="center"/>
    </xf>
    <xf numFmtId="0" fontId="0" fillId="30" borderId="28" xfId="0" applyFill="1" applyBorder="1" applyAlignment="1">
      <alignment horizontal="center" vertical="center" wrapText="1"/>
    </xf>
    <xf numFmtId="0" fontId="0" fillId="30" borderId="40" xfId="0" applyFill="1" applyBorder="1" applyAlignment="1">
      <alignment horizontal="center" vertical="center" wrapText="1"/>
    </xf>
    <xf numFmtId="0" fontId="22" fillId="0" borderId="0" xfId="0" applyFont="1"/>
    <xf numFmtId="0" fontId="22" fillId="0" borderId="0" xfId="0" applyFont="1" applyFill="1" applyBorder="1"/>
    <xf numFmtId="0" fontId="0" fillId="0" borderId="0" xfId="0" applyFill="1" applyBorder="1"/>
    <xf numFmtId="0" fontId="22" fillId="25" borderId="22" xfId="0" applyFont="1" applyFill="1" applyBorder="1"/>
    <xf numFmtId="0" fontId="22" fillId="25" borderId="20" xfId="0" applyFont="1" applyFill="1" applyBorder="1"/>
    <xf numFmtId="0" fontId="22" fillId="25" borderId="47" xfId="0" applyFont="1" applyFill="1" applyBorder="1"/>
    <xf numFmtId="0" fontId="0" fillId="25" borderId="32" xfId="0" applyFill="1" applyBorder="1"/>
    <xf numFmtId="0" fontId="0" fillId="25" borderId="45" xfId="0" applyFill="1" applyBorder="1"/>
    <xf numFmtId="0" fontId="0" fillId="25" borderId="33" xfId="0" applyFill="1" applyBorder="1"/>
    <xf numFmtId="0" fontId="0" fillId="25" borderId="24" xfId="0" applyFill="1" applyBorder="1"/>
    <xf numFmtId="0" fontId="0" fillId="25" borderId="44" xfId="0" applyFill="1" applyBorder="1"/>
    <xf numFmtId="0" fontId="22" fillId="25" borderId="32" xfId="0" applyFont="1" applyFill="1" applyBorder="1"/>
    <xf numFmtId="0" fontId="22" fillId="25" borderId="45" xfId="0" applyFont="1" applyFill="1" applyBorder="1"/>
    <xf numFmtId="0" fontId="0" fillId="30" borderId="26" xfId="0" applyFill="1" applyBorder="1" applyAlignment="1">
      <alignment horizontal="center"/>
    </xf>
    <xf numFmtId="9" fontId="0" fillId="30" borderId="27" xfId="0" applyNumberFormat="1" applyFill="1" applyBorder="1" applyAlignment="1">
      <alignment horizontal="center"/>
    </xf>
    <xf numFmtId="0" fontId="0" fillId="25" borderId="0" xfId="0" applyFill="1" applyBorder="1" applyAlignment="1">
      <alignment horizontal="center"/>
    </xf>
    <xf numFmtId="0" fontId="29" fillId="25" borderId="0" xfId="0" applyFont="1" applyFill="1" applyBorder="1" applyAlignment="1">
      <alignment horizontal="center"/>
    </xf>
    <xf numFmtId="0" fontId="22" fillId="25" borderId="0" xfId="0" applyFont="1" applyFill="1" applyBorder="1" applyAlignment="1">
      <alignment horizontal="center"/>
    </xf>
    <xf numFmtId="0" fontId="0" fillId="30" borderId="41" xfId="0" applyFill="1" applyBorder="1"/>
    <xf numFmtId="0" fontId="22" fillId="25" borderId="0" xfId="0" applyFont="1" applyFill="1" applyProtection="1"/>
    <xf numFmtId="0" fontId="32" fillId="25" borderId="0" xfId="0" applyFont="1" applyFill="1" applyProtection="1"/>
    <xf numFmtId="0" fontId="0" fillId="25" borderId="0" xfId="0" applyFill="1" applyProtection="1"/>
    <xf numFmtId="0" fontId="22" fillId="26" borderId="36" xfId="0" applyFont="1" applyFill="1" applyBorder="1" applyAlignment="1" applyProtection="1">
      <alignment horizontal="center"/>
    </xf>
    <xf numFmtId="0" fontId="0" fillId="27" borderId="38" xfId="0" applyFill="1" applyBorder="1" applyAlignment="1" applyProtection="1">
      <alignment horizontal="center"/>
    </xf>
    <xf numFmtId="0" fontId="3" fillId="23" borderId="9" xfId="0" applyFont="1" applyFill="1" applyBorder="1" applyProtection="1"/>
    <xf numFmtId="0" fontId="3" fillId="23" borderId="0" xfId="0" applyFont="1" applyFill="1" applyBorder="1" applyProtection="1"/>
    <xf numFmtId="0" fontId="0" fillId="27" borderId="9" xfId="0" applyFill="1" applyBorder="1" applyProtection="1"/>
    <xf numFmtId="0" fontId="0" fillId="25" borderId="9" xfId="0" applyFill="1" applyBorder="1" applyProtection="1"/>
    <xf numFmtId="0" fontId="3" fillId="25" borderId="0" xfId="32" applyFont="1" applyFill="1" applyBorder="1" applyAlignment="1" applyProtection="1">
      <alignment vertical="center" wrapText="1"/>
    </xf>
    <xf numFmtId="0" fontId="0" fillId="25" borderId="0" xfId="0" applyFill="1" applyBorder="1" applyProtection="1"/>
    <xf numFmtId="0" fontId="3" fillId="25" borderId="0" xfId="0" applyFont="1" applyFill="1" applyBorder="1" applyProtection="1"/>
    <xf numFmtId="2" fontId="5" fillId="25" borderId="0" xfId="32" applyNumberFormat="1" applyFont="1" applyFill="1" applyBorder="1" applyAlignment="1" applyProtection="1">
      <alignment horizontal="center" vertical="center"/>
    </xf>
    <xf numFmtId="0" fontId="3" fillId="25" borderId="0" xfId="32" applyFont="1" applyFill="1" applyProtection="1"/>
    <xf numFmtId="0" fontId="5" fillId="25" borderId="0" xfId="32" applyFont="1" applyFill="1" applyBorder="1" applyAlignment="1" applyProtection="1">
      <alignment horizontal="center" vertical="center" shrinkToFit="1"/>
    </xf>
    <xf numFmtId="0" fontId="3" fillId="25" borderId="0" xfId="32" applyFont="1" applyFill="1" applyBorder="1" applyProtection="1"/>
    <xf numFmtId="0" fontId="3" fillId="25" borderId="0" xfId="32" applyFont="1" applyFill="1" applyAlignment="1" applyProtection="1">
      <alignment vertical="center"/>
    </xf>
    <xf numFmtId="2" fontId="5" fillId="25" borderId="0" xfId="32" applyNumberFormat="1" applyFont="1" applyFill="1" applyBorder="1" applyAlignment="1" applyProtection="1">
      <alignment horizontal="center" vertical="center" wrapText="1" shrinkToFit="1"/>
    </xf>
    <xf numFmtId="0" fontId="0" fillId="25" borderId="9" xfId="0" applyFill="1" applyBorder="1" applyAlignment="1">
      <alignment horizontal="center"/>
    </xf>
    <xf numFmtId="0" fontId="6" fillId="24" borderId="9" xfId="32" applyFont="1" applyFill="1" applyBorder="1" applyAlignment="1">
      <alignment wrapText="1"/>
    </xf>
    <xf numFmtId="0" fontId="0" fillId="0" borderId="45" xfId="0" applyFill="1" applyBorder="1"/>
    <xf numFmtId="0" fontId="29" fillId="0" borderId="9" xfId="0" applyFont="1" applyFill="1" applyBorder="1" applyAlignment="1">
      <alignment horizontal="center"/>
    </xf>
    <xf numFmtId="0" fontId="29" fillId="0" borderId="28" xfId="0" applyFont="1" applyFill="1" applyBorder="1" applyAlignment="1">
      <alignment horizontal="center"/>
    </xf>
    <xf numFmtId="0" fontId="29" fillId="0" borderId="17" xfId="0" applyFont="1" applyFill="1" applyBorder="1" applyAlignment="1">
      <alignment horizontal="center"/>
    </xf>
    <xf numFmtId="0" fontId="0" fillId="0" borderId="24" xfId="0" applyBorder="1"/>
    <xf numFmtId="0" fontId="22" fillId="26" borderId="48" xfId="0" applyFont="1" applyFill="1" applyBorder="1" applyAlignment="1" applyProtection="1">
      <alignment horizontal="center"/>
    </xf>
    <xf numFmtId="0" fontId="0" fillId="27" borderId="49" xfId="0" applyFill="1" applyBorder="1" applyAlignment="1" applyProtection="1">
      <alignment horizontal="center"/>
    </xf>
    <xf numFmtId="0" fontId="3" fillId="23" borderId="15" xfId="0" applyFont="1" applyFill="1" applyBorder="1" applyProtection="1"/>
    <xf numFmtId="0" fontId="3" fillId="23" borderId="23" xfId="32" applyFont="1" applyFill="1" applyBorder="1" applyAlignment="1">
      <alignment vertical="center" wrapText="1"/>
    </xf>
    <xf numFmtId="0" fontId="3" fillId="0" borderId="15" xfId="32" applyNumberFormat="1" applyFont="1" applyFill="1" applyBorder="1" applyAlignment="1" applyProtection="1">
      <alignment horizontal="justify" vertical="center" wrapText="1"/>
      <protection hidden="1"/>
    </xf>
    <xf numFmtId="0" fontId="6" fillId="24" borderId="15" xfId="32" applyFont="1" applyFill="1" applyBorder="1" applyAlignment="1" applyProtection="1">
      <alignment horizontal="justify" vertical="center" wrapText="1"/>
      <protection hidden="1"/>
    </xf>
    <xf numFmtId="0" fontId="3" fillId="0" borderId="37" xfId="32" applyFont="1" applyFill="1" applyBorder="1" applyAlignment="1" applyProtection="1">
      <alignment horizontal="justify" vertical="center" wrapText="1"/>
      <protection hidden="1"/>
    </xf>
    <xf numFmtId="164" fontId="34" fillId="30" borderId="50" xfId="32" applyNumberFormat="1" applyFont="1" applyFill="1" applyBorder="1" applyAlignment="1">
      <alignment horizontal="center" vertical="center"/>
    </xf>
    <xf numFmtId="164" fontId="34" fillId="30" borderId="51" xfId="32" applyNumberFormat="1" applyFont="1" applyFill="1" applyBorder="1" applyAlignment="1">
      <alignment horizontal="center" vertical="center"/>
    </xf>
    <xf numFmtId="164" fontId="34" fillId="30" borderId="52" xfId="32" applyNumberFormat="1" applyFont="1" applyFill="1" applyBorder="1" applyAlignment="1">
      <alignment horizontal="center" vertical="center"/>
    </xf>
    <xf numFmtId="0" fontId="6" fillId="24" borderId="15" xfId="32" applyFont="1" applyFill="1" applyBorder="1" applyAlignment="1">
      <alignment vertical="center" wrapText="1"/>
    </xf>
    <xf numFmtId="0" fontId="3" fillId="0" borderId="15" xfId="32" applyFont="1" applyFill="1" applyBorder="1" applyAlignment="1">
      <alignment vertical="center" wrapText="1"/>
    </xf>
    <xf numFmtId="0" fontId="3" fillId="0" borderId="37" xfId="32" applyFont="1" applyFill="1" applyBorder="1" applyAlignment="1">
      <alignment vertical="center" wrapText="1"/>
    </xf>
    <xf numFmtId="0" fontId="3" fillId="0" borderId="23" xfId="32" applyFont="1" applyFill="1" applyBorder="1" applyAlignment="1">
      <alignment vertical="center" wrapText="1"/>
    </xf>
    <xf numFmtId="0" fontId="3" fillId="23" borderId="37" xfId="32" applyFont="1" applyFill="1" applyBorder="1" applyAlignment="1">
      <alignment vertical="center" wrapText="1"/>
    </xf>
    <xf numFmtId="164" fontId="34" fillId="30" borderId="50" xfId="32" applyNumberFormat="1" applyFont="1" applyFill="1" applyBorder="1" applyAlignment="1">
      <alignment horizontal="center" vertical="center" wrapText="1"/>
    </xf>
    <xf numFmtId="164" fontId="34" fillId="30" borderId="51" xfId="32" applyNumberFormat="1" applyFont="1" applyFill="1" applyBorder="1" applyAlignment="1">
      <alignment horizontal="center" vertical="center" wrapText="1"/>
    </xf>
    <xf numFmtId="0" fontId="34" fillId="30" borderId="52" xfId="32" applyFont="1" applyFill="1" applyBorder="1" applyAlignment="1">
      <alignment horizontal="center" vertical="center" wrapText="1"/>
    </xf>
    <xf numFmtId="0" fontId="0" fillId="26" borderId="12" xfId="0" applyFill="1" applyBorder="1" applyProtection="1"/>
    <xf numFmtId="164" fontId="34" fillId="30" borderId="14" xfId="32" applyNumberFormat="1" applyFont="1" applyFill="1" applyBorder="1" applyAlignment="1">
      <alignment horizontal="center" vertical="center" wrapText="1"/>
    </xf>
    <xf numFmtId="164" fontId="34" fillId="30" borderId="53" xfId="32" applyNumberFormat="1" applyFont="1" applyFill="1" applyBorder="1" applyAlignment="1">
      <alignment horizontal="center" vertical="center" wrapText="1"/>
    </xf>
    <xf numFmtId="0" fontId="3" fillId="0" borderId="39" xfId="32" applyFont="1" applyFill="1" applyBorder="1" applyAlignment="1">
      <alignment vertical="center" wrapText="1"/>
    </xf>
    <xf numFmtId="0" fontId="3" fillId="0" borderId="11" xfId="32" applyFont="1" applyFill="1" applyBorder="1" applyAlignment="1">
      <alignment vertical="center" wrapText="1"/>
    </xf>
    <xf numFmtId="0" fontId="6" fillId="24" borderId="11" xfId="32" applyFont="1" applyFill="1" applyBorder="1" applyAlignment="1">
      <alignment vertical="center" wrapText="1"/>
    </xf>
    <xf numFmtId="0" fontId="3" fillId="0" borderId="36" xfId="32" applyFont="1" applyFill="1" applyBorder="1" applyAlignment="1">
      <alignment vertical="center" wrapText="1"/>
    </xf>
    <xf numFmtId="0" fontId="3" fillId="23" borderId="15" xfId="32" applyFont="1" applyFill="1" applyBorder="1" applyAlignment="1">
      <alignment vertical="center" wrapText="1"/>
    </xf>
    <xf numFmtId="0" fontId="26" fillId="26" borderId="23" xfId="32" applyFont="1" applyFill="1" applyBorder="1" applyAlignment="1">
      <alignment wrapText="1"/>
    </xf>
    <xf numFmtId="0" fontId="6" fillId="24" borderId="37" xfId="32" applyFont="1" applyFill="1" applyBorder="1" applyAlignment="1">
      <alignment vertical="center" wrapText="1"/>
    </xf>
    <xf numFmtId="9" fontId="22" fillId="25" borderId="0" xfId="0" applyNumberFormat="1" applyFont="1" applyFill="1" applyBorder="1"/>
    <xf numFmtId="0" fontId="0" fillId="25" borderId="0" xfId="0" applyFont="1" applyFill="1" applyBorder="1"/>
    <xf numFmtId="0" fontId="0" fillId="25" borderId="0" xfId="0" applyFont="1" applyFill="1" applyBorder="1" applyAlignment="1">
      <alignment horizontal="center" vertical="center" wrapText="1"/>
    </xf>
    <xf numFmtId="9" fontId="0" fillId="25" borderId="0" xfId="0" applyNumberFormat="1" applyFont="1" applyFill="1" applyBorder="1" applyAlignment="1">
      <alignment horizontal="center"/>
    </xf>
    <xf numFmtId="0" fontId="22" fillId="0" borderId="0" xfId="0" applyFont="1" applyBorder="1"/>
    <xf numFmtId="164" fontId="34" fillId="31" borderId="50" xfId="32" applyNumberFormat="1" applyFont="1" applyFill="1" applyBorder="1" applyAlignment="1">
      <alignment horizontal="center" vertical="center" wrapText="1"/>
    </xf>
    <xf numFmtId="164" fontId="34" fillId="31" borderId="51" xfId="32" applyNumberFormat="1" applyFont="1" applyFill="1" applyBorder="1" applyAlignment="1">
      <alignment horizontal="center" vertical="center" wrapText="1"/>
    </xf>
    <xf numFmtId="164" fontId="34" fillId="31" borderId="52" xfId="32" applyNumberFormat="1" applyFont="1" applyFill="1" applyBorder="1" applyAlignment="1">
      <alignment horizontal="center" vertical="center" wrapText="1"/>
    </xf>
    <xf numFmtId="0" fontId="26" fillId="23" borderId="0" xfId="32" applyFont="1" applyFill="1" applyProtection="1"/>
    <xf numFmtId="0" fontId="3" fillId="23" borderId="0" xfId="32" applyFill="1" applyBorder="1" applyProtection="1"/>
    <xf numFmtId="0" fontId="3" fillId="23" borderId="0" xfId="32" applyFill="1" applyProtection="1"/>
    <xf numFmtId="0" fontId="37" fillId="23" borderId="0" xfId="32" applyFont="1" applyFill="1" applyBorder="1" applyProtection="1"/>
    <xf numFmtId="0" fontId="38" fillId="23" borderId="0" xfId="32" applyFont="1" applyFill="1" applyProtection="1"/>
    <xf numFmtId="0" fontId="39" fillId="0" borderId="0" xfId="32" applyFont="1" applyFill="1" applyAlignment="1" applyProtection="1"/>
    <xf numFmtId="0" fontId="40" fillId="32" borderId="57" xfId="32" applyFont="1" applyFill="1" applyBorder="1" applyAlignment="1" applyProtection="1">
      <alignment horizontal="center"/>
      <protection locked="0"/>
    </xf>
    <xf numFmtId="0" fontId="41" fillId="23" borderId="0" xfId="32" applyFont="1" applyFill="1" applyProtection="1"/>
    <xf numFmtId="0" fontId="42" fillId="23" borderId="0" xfId="32" applyFont="1" applyFill="1" applyProtection="1"/>
    <xf numFmtId="0" fontId="37" fillId="23" borderId="0" xfId="32" applyFont="1" applyFill="1" applyProtection="1"/>
    <xf numFmtId="0" fontId="39" fillId="23" borderId="0" xfId="32" applyFont="1" applyFill="1" applyProtection="1"/>
    <xf numFmtId="0" fontId="42" fillId="23" borderId="0" xfId="32" applyFont="1" applyFill="1" applyAlignment="1" applyProtection="1"/>
    <xf numFmtId="0" fontId="42" fillId="23" borderId="0" xfId="32" applyFont="1" applyFill="1" applyAlignment="1" applyProtection="1">
      <alignment horizontal="center"/>
    </xf>
    <xf numFmtId="0" fontId="3" fillId="25" borderId="0" xfId="32" applyFont="1" applyFill="1" applyBorder="1" applyAlignment="1" applyProtection="1">
      <alignment horizontal="right" vertical="center" wrapText="1"/>
    </xf>
    <xf numFmtId="0" fontId="0" fillId="25" borderId="9" xfId="0" applyFill="1" applyBorder="1" applyAlignment="1">
      <alignment horizontal="center"/>
    </xf>
    <xf numFmtId="0" fontId="26" fillId="26" borderId="37" xfId="32" applyFont="1" applyFill="1" applyBorder="1" applyAlignment="1">
      <alignment vertical="center" wrapText="1"/>
    </xf>
    <xf numFmtId="164" fontId="34" fillId="30" borderId="67" xfId="32" applyNumberFormat="1" applyFont="1" applyFill="1" applyBorder="1" applyAlignment="1">
      <alignment horizontal="center" vertical="center" wrapText="1"/>
    </xf>
    <xf numFmtId="0" fontId="3" fillId="0" borderId="46" xfId="32" applyFont="1" applyFill="1" applyBorder="1" applyAlignment="1">
      <alignment vertical="center" wrapText="1"/>
    </xf>
    <xf numFmtId="164" fontId="45" fillId="26" borderId="53" xfId="32" applyNumberFormat="1" applyFont="1" applyFill="1" applyBorder="1" applyAlignment="1">
      <alignment horizontal="center" vertical="center" wrapText="1"/>
    </xf>
    <xf numFmtId="0" fontId="26" fillId="26" borderId="11" xfId="32" applyFont="1" applyFill="1" applyBorder="1" applyAlignment="1">
      <alignment vertical="center" wrapText="1"/>
    </xf>
    <xf numFmtId="0" fontId="26" fillId="26" borderId="15" xfId="32" applyFont="1" applyFill="1" applyBorder="1" applyAlignment="1">
      <alignment vertical="center" wrapText="1"/>
    </xf>
    <xf numFmtId="0" fontId="0" fillId="25" borderId="16" xfId="0" applyFill="1" applyBorder="1" applyProtection="1"/>
    <xf numFmtId="0" fontId="0" fillId="25" borderId="68" xfId="0" applyFill="1" applyBorder="1"/>
    <xf numFmtId="0" fontId="0" fillId="25" borderId="28" xfId="0" applyFill="1" applyBorder="1" applyAlignment="1" applyProtection="1">
      <alignment horizontal="center" vertical="center"/>
      <protection locked="0"/>
    </xf>
    <xf numFmtId="0" fontId="0" fillId="25" borderId="40" xfId="0" applyFill="1" applyBorder="1" applyAlignment="1" applyProtection="1">
      <alignment horizontal="center" vertical="center"/>
      <protection locked="0"/>
    </xf>
    <xf numFmtId="0" fontId="0" fillId="25" borderId="9" xfId="0" applyFill="1" applyBorder="1" applyAlignment="1" applyProtection="1">
      <alignment horizontal="center" vertical="center"/>
      <protection locked="0"/>
    </xf>
    <xf numFmtId="0" fontId="0" fillId="25" borderId="10" xfId="0" applyFill="1" applyBorder="1" applyAlignment="1" applyProtection="1">
      <alignment horizontal="center" vertical="center"/>
      <protection locked="0"/>
    </xf>
    <xf numFmtId="0" fontId="0" fillId="25" borderId="17" xfId="0" applyFill="1" applyBorder="1" applyAlignment="1" applyProtection="1">
      <alignment horizontal="center" vertical="center"/>
      <protection locked="0"/>
    </xf>
    <xf numFmtId="0" fontId="0" fillId="25" borderId="38" xfId="0" applyFill="1" applyBorder="1" applyAlignment="1" applyProtection="1">
      <alignment horizontal="center" vertical="center"/>
      <protection locked="0"/>
    </xf>
    <xf numFmtId="0" fontId="0" fillId="25" borderId="39" xfId="0" applyFill="1" applyBorder="1" applyAlignment="1" applyProtection="1">
      <alignment horizontal="center" vertical="center"/>
      <protection locked="0"/>
    </xf>
    <xf numFmtId="0" fontId="0" fillId="25" borderId="11" xfId="0" applyFill="1" applyBorder="1" applyAlignment="1" applyProtection="1">
      <alignment horizontal="center" vertical="center"/>
      <protection locked="0"/>
    </xf>
    <xf numFmtId="0" fontId="0" fillId="25" borderId="36" xfId="0" applyFill="1" applyBorder="1" applyAlignment="1" applyProtection="1">
      <alignment horizontal="center" vertical="center"/>
      <protection locked="0"/>
    </xf>
    <xf numFmtId="0" fontId="0" fillId="25" borderId="23" xfId="0" applyFill="1" applyBorder="1" applyAlignment="1" applyProtection="1">
      <alignment horizontal="center" vertical="center"/>
      <protection locked="0"/>
    </xf>
    <xf numFmtId="0" fontId="0" fillId="25" borderId="15" xfId="0" applyFill="1" applyBorder="1" applyAlignment="1" applyProtection="1">
      <alignment horizontal="center" vertical="center"/>
      <protection locked="0"/>
    </xf>
    <xf numFmtId="0" fontId="0" fillId="25" borderId="9" xfId="0" applyFill="1" applyBorder="1" applyAlignment="1">
      <alignment horizontal="center"/>
    </xf>
    <xf numFmtId="0" fontId="0" fillId="25" borderId="13" xfId="0" applyFill="1" applyBorder="1" applyAlignment="1">
      <alignment horizontal="center"/>
    </xf>
    <xf numFmtId="0" fontId="29" fillId="26" borderId="13" xfId="0" applyFont="1" applyFill="1" applyBorder="1" applyAlignment="1">
      <alignment horizontal="center"/>
    </xf>
    <xf numFmtId="164" fontId="34" fillId="30" borderId="69" xfId="32" applyNumberFormat="1" applyFont="1" applyFill="1" applyBorder="1" applyAlignment="1">
      <alignment horizontal="center" vertical="center"/>
    </xf>
    <xf numFmtId="0" fontId="26" fillId="26" borderId="70" xfId="32" applyFont="1" applyFill="1" applyBorder="1" applyAlignment="1">
      <alignment wrapText="1"/>
    </xf>
    <xf numFmtId="0" fontId="0" fillId="25" borderId="46" xfId="0" applyFill="1" applyBorder="1" applyAlignment="1" applyProtection="1">
      <alignment horizontal="center" vertical="center"/>
      <protection locked="0"/>
    </xf>
    <xf numFmtId="0" fontId="0" fillId="25" borderId="21" xfId="0" applyFill="1" applyBorder="1" applyAlignment="1" applyProtection="1">
      <alignment horizontal="center" vertical="center"/>
      <protection locked="0"/>
    </xf>
    <xf numFmtId="0" fontId="3" fillId="0" borderId="12" xfId="32" applyFont="1" applyFill="1" applyBorder="1" applyAlignment="1">
      <alignment horizontal="left" vertical="center" wrapText="1"/>
    </xf>
    <xf numFmtId="0" fontId="3" fillId="0" borderId="9" xfId="32" applyFont="1" applyFill="1" applyBorder="1" applyAlignment="1">
      <alignment vertical="center" wrapText="1"/>
    </xf>
    <xf numFmtId="164" fontId="34" fillId="30" borderId="11" xfId="32" applyNumberFormat="1" applyFont="1" applyFill="1" applyBorder="1" applyAlignment="1">
      <alignment horizontal="center" vertical="center" wrapText="1"/>
    </xf>
    <xf numFmtId="0" fontId="3" fillId="23" borderId="70" xfId="32" applyFont="1" applyFill="1" applyBorder="1" applyAlignment="1" applyProtection="1">
      <alignment horizontal="justify" vertical="center" wrapText="1"/>
      <protection hidden="1"/>
    </xf>
    <xf numFmtId="0" fontId="3" fillId="0" borderId="70" xfId="32" applyFont="1" applyFill="1" applyBorder="1" applyAlignment="1">
      <alignment vertical="center" wrapText="1"/>
    </xf>
    <xf numFmtId="0" fontId="2" fillId="0" borderId="15" xfId="32" applyFont="1" applyFill="1" applyBorder="1" applyAlignment="1">
      <alignment vertical="center" wrapText="1"/>
    </xf>
    <xf numFmtId="0" fontId="39" fillId="32" borderId="58" xfId="32" applyFont="1" applyFill="1" applyBorder="1" applyAlignment="1" applyProtection="1">
      <alignment horizontal="left"/>
      <protection locked="0"/>
    </xf>
    <xf numFmtId="0" fontId="39" fillId="32" borderId="60" xfId="32" applyFont="1" applyFill="1" applyBorder="1" applyAlignment="1" applyProtection="1">
      <alignment horizontal="left"/>
      <protection locked="0"/>
    </xf>
    <xf numFmtId="0" fontId="39" fillId="32" borderId="59" xfId="32" applyFont="1" applyFill="1" applyBorder="1" applyAlignment="1" applyProtection="1">
      <alignment horizontal="left"/>
      <protection locked="0"/>
    </xf>
    <xf numFmtId="0" fontId="35" fillId="23" borderId="0" xfId="32" applyFont="1" applyFill="1" applyBorder="1" applyAlignment="1" applyProtection="1">
      <alignment horizontal="center" vertical="center"/>
    </xf>
    <xf numFmtId="0" fontId="36" fillId="0" borderId="0" xfId="32" applyFont="1" applyBorder="1" applyAlignment="1" applyProtection="1"/>
    <xf numFmtId="0" fontId="39" fillId="32" borderId="54" xfId="32" applyFont="1" applyFill="1" applyBorder="1" applyAlignment="1" applyProtection="1">
      <alignment horizontal="left"/>
      <protection locked="0"/>
    </xf>
    <xf numFmtId="0" fontId="39" fillId="32" borderId="55" xfId="32" applyFont="1" applyFill="1" applyBorder="1" applyAlignment="1" applyProtection="1">
      <alignment horizontal="left"/>
      <protection locked="0"/>
    </xf>
    <xf numFmtId="0" fontId="39" fillId="32" borderId="56" xfId="32" applyFont="1" applyFill="1" applyBorder="1" applyAlignment="1" applyProtection="1">
      <alignment horizontal="left"/>
      <protection locked="0"/>
    </xf>
    <xf numFmtId="0" fontId="43" fillId="32" borderId="61" xfId="32" applyFont="1" applyFill="1" applyBorder="1" applyAlignment="1" applyProtection="1">
      <alignment horizontal="center" vertical="center"/>
    </xf>
    <xf numFmtId="0" fontId="43" fillId="32" borderId="62" xfId="32" applyFont="1" applyFill="1" applyBorder="1" applyAlignment="1" applyProtection="1">
      <alignment horizontal="center" vertical="center"/>
    </xf>
    <xf numFmtId="0" fontId="43" fillId="32" borderId="63" xfId="32" applyFont="1" applyFill="1" applyBorder="1" applyAlignment="1" applyProtection="1">
      <alignment horizontal="center" vertical="center"/>
    </xf>
    <xf numFmtId="0" fontId="43" fillId="32" borderId="64" xfId="32" applyFont="1" applyFill="1" applyBorder="1" applyAlignment="1" applyProtection="1">
      <alignment horizontal="center" vertical="center"/>
    </xf>
    <xf numFmtId="0" fontId="43" fillId="32" borderId="65" xfId="32" applyFont="1" applyFill="1" applyBorder="1" applyAlignment="1" applyProtection="1">
      <alignment horizontal="center" vertical="center"/>
    </xf>
    <xf numFmtId="0" fontId="43" fillId="32" borderId="66" xfId="32" applyFont="1" applyFill="1" applyBorder="1" applyAlignment="1" applyProtection="1">
      <alignment horizontal="center" vertical="center"/>
    </xf>
    <xf numFmtId="0" fontId="44" fillId="23" borderId="0" xfId="32" applyFont="1" applyFill="1" applyBorder="1" applyAlignment="1" applyProtection="1">
      <alignment horizontal="center" vertical="center"/>
    </xf>
    <xf numFmtId="0" fontId="3" fillId="23" borderId="0" xfId="32" applyFill="1" applyAlignment="1" applyProtection="1">
      <alignment horizontal="center"/>
    </xf>
    <xf numFmtId="0" fontId="39" fillId="32" borderId="61" xfId="32" applyFont="1" applyFill="1" applyBorder="1" applyAlignment="1" applyProtection="1">
      <alignment horizontal="left"/>
      <protection locked="0"/>
    </xf>
    <xf numFmtId="0" fontId="39" fillId="32" borderId="62" xfId="32" applyFont="1" applyFill="1" applyBorder="1" applyAlignment="1" applyProtection="1">
      <alignment horizontal="left"/>
      <protection locked="0"/>
    </xf>
    <xf numFmtId="0" fontId="39" fillId="32" borderId="63" xfId="32" applyFont="1" applyFill="1" applyBorder="1" applyAlignment="1" applyProtection="1">
      <alignment horizontal="left"/>
      <protection locked="0"/>
    </xf>
    <xf numFmtId="0" fontId="39" fillId="32" borderId="64" xfId="32" applyFont="1" applyFill="1" applyBorder="1" applyAlignment="1" applyProtection="1">
      <alignment horizontal="left"/>
      <protection locked="0"/>
    </xf>
    <xf numFmtId="0" fontId="39" fillId="32" borderId="65" xfId="32" applyFont="1" applyFill="1" applyBorder="1" applyAlignment="1" applyProtection="1">
      <alignment horizontal="left"/>
      <protection locked="0"/>
    </xf>
    <xf numFmtId="0" fontId="39" fillId="32" borderId="66" xfId="32" applyFont="1" applyFill="1" applyBorder="1" applyAlignment="1" applyProtection="1">
      <alignment horizontal="left"/>
      <protection locked="0"/>
    </xf>
    <xf numFmtId="0" fontId="3" fillId="30" borderId="22" xfId="32" applyFont="1" applyFill="1" applyBorder="1" applyAlignment="1" applyProtection="1">
      <alignment horizontal="center" vertical="center"/>
    </xf>
    <xf numFmtId="0" fontId="3" fillId="30" borderId="20" xfId="32" applyFont="1" applyFill="1" applyBorder="1" applyAlignment="1" applyProtection="1">
      <alignment horizontal="center" vertical="center"/>
    </xf>
    <xf numFmtId="0" fontId="3" fillId="30" borderId="32" xfId="32" applyFont="1" applyFill="1" applyBorder="1" applyAlignment="1" applyProtection="1">
      <alignment horizontal="center" vertical="center"/>
    </xf>
    <xf numFmtId="0" fontId="3" fillId="30" borderId="0" xfId="32" applyFont="1" applyFill="1" applyBorder="1" applyAlignment="1" applyProtection="1">
      <alignment horizontal="center" vertical="center"/>
    </xf>
    <xf numFmtId="0" fontId="0" fillId="30" borderId="39" xfId="0" applyFill="1" applyBorder="1" applyAlignment="1" applyProtection="1">
      <alignment horizontal="center"/>
    </xf>
    <xf numFmtId="0" fontId="0" fillId="30" borderId="40" xfId="0" applyFill="1" applyBorder="1" applyAlignment="1" applyProtection="1">
      <alignment horizontal="center"/>
    </xf>
    <xf numFmtId="0" fontId="0" fillId="30" borderId="14" xfId="0" applyFill="1" applyBorder="1" applyAlignment="1" applyProtection="1">
      <alignment horizontal="center"/>
    </xf>
    <xf numFmtId="0" fontId="0" fillId="30" borderId="35" xfId="0" applyFill="1" applyBorder="1" applyAlignment="1" applyProtection="1">
      <alignment horizontal="center"/>
    </xf>
    <xf numFmtId="0" fontId="3" fillId="30" borderId="47" xfId="32" applyFont="1" applyFill="1" applyBorder="1" applyAlignment="1" applyProtection="1">
      <alignment horizontal="center" vertical="center"/>
    </xf>
    <xf numFmtId="0" fontId="3" fillId="30" borderId="33" xfId="32" applyFont="1" applyFill="1" applyBorder="1" applyAlignment="1" applyProtection="1">
      <alignment horizontal="center" vertical="center"/>
    </xf>
    <xf numFmtId="0" fontId="3" fillId="30" borderId="44" xfId="32" applyFont="1" applyFill="1" applyBorder="1" applyAlignment="1" applyProtection="1">
      <alignment horizontal="center" vertical="center"/>
    </xf>
    <xf numFmtId="0" fontId="0" fillId="30" borderId="28" xfId="0" applyFill="1" applyBorder="1" applyAlignment="1">
      <alignment horizontal="center"/>
    </xf>
    <xf numFmtId="0" fontId="0" fillId="30" borderId="40" xfId="0" applyFill="1" applyBorder="1" applyAlignment="1">
      <alignment horizontal="center"/>
    </xf>
    <xf numFmtId="0" fontId="0" fillId="30" borderId="20" xfId="0" applyFill="1" applyBorder="1" applyAlignment="1">
      <alignment horizontal="center" vertical="top"/>
    </xf>
    <xf numFmtId="0" fontId="0" fillId="30" borderId="16" xfId="0" applyFill="1" applyBorder="1" applyAlignment="1">
      <alignment horizontal="center" vertical="top"/>
    </xf>
    <xf numFmtId="0" fontId="0" fillId="28" borderId="29" xfId="0" applyFill="1" applyBorder="1" applyAlignment="1">
      <alignment horizontal="center" vertical="center" textRotation="90" wrapText="1"/>
    </xf>
    <xf numFmtId="0" fontId="0" fillId="28" borderId="30" xfId="0" applyFill="1" applyBorder="1" applyAlignment="1">
      <alignment horizontal="center" vertical="center" textRotation="90" wrapText="1"/>
    </xf>
    <xf numFmtId="0" fontId="0" fillId="28" borderId="31" xfId="0" applyFill="1" applyBorder="1" applyAlignment="1">
      <alignment horizontal="center" vertical="center" textRotation="90" wrapText="1"/>
    </xf>
    <xf numFmtId="0" fontId="30" fillId="30" borderId="39" xfId="0" applyFont="1" applyFill="1" applyBorder="1" applyAlignment="1">
      <alignment horizontal="center"/>
    </xf>
    <xf numFmtId="0" fontId="30" fillId="30" borderId="28" xfId="0" applyFont="1" applyFill="1" applyBorder="1" applyAlignment="1">
      <alignment horizontal="center"/>
    </xf>
    <xf numFmtId="0" fontId="30" fillId="30" borderId="40" xfId="0" applyFont="1" applyFill="1" applyBorder="1" applyAlignment="1">
      <alignment horizontal="center"/>
    </xf>
    <xf numFmtId="0" fontId="0" fillId="25" borderId="11" xfId="0" applyFill="1" applyBorder="1" applyAlignment="1">
      <alignment horizontal="center" vertical="center"/>
    </xf>
    <xf numFmtId="0" fontId="0" fillId="25" borderId="9" xfId="0" applyFill="1" applyBorder="1" applyAlignment="1">
      <alignment horizontal="center" vertical="center"/>
    </xf>
    <xf numFmtId="0" fontId="0" fillId="25" borderId="10" xfId="0" applyFill="1" applyBorder="1" applyAlignment="1">
      <alignment horizontal="center" vertical="center"/>
    </xf>
    <xf numFmtId="0" fontId="0" fillId="25" borderId="36" xfId="0" applyFill="1" applyBorder="1" applyAlignment="1">
      <alignment horizontal="center" vertical="center"/>
    </xf>
    <xf numFmtId="0" fontId="0" fillId="25" borderId="17" xfId="0" applyFill="1" applyBorder="1" applyAlignment="1">
      <alignment horizontal="center" vertical="center"/>
    </xf>
    <xf numFmtId="0" fontId="0" fillId="25" borderId="38" xfId="0" applyFill="1" applyBorder="1" applyAlignment="1">
      <alignment horizontal="center" vertical="center"/>
    </xf>
    <xf numFmtId="0" fontId="0" fillId="28" borderId="29" xfId="0" applyFill="1" applyBorder="1" applyAlignment="1">
      <alignment horizontal="center" vertical="center" textRotation="90"/>
    </xf>
    <xf numFmtId="0" fontId="0" fillId="28" borderId="30" xfId="0" applyFill="1" applyBorder="1" applyAlignment="1">
      <alignment horizontal="center" vertical="center" textRotation="90"/>
    </xf>
    <xf numFmtId="0" fontId="0" fillId="28" borderId="31" xfId="0" applyFill="1" applyBorder="1" applyAlignment="1">
      <alignment horizontal="center" vertical="center" textRotation="90"/>
    </xf>
    <xf numFmtId="0" fontId="30" fillId="30" borderId="14" xfId="0" applyFont="1" applyFill="1" applyBorder="1" applyAlignment="1">
      <alignment horizontal="center"/>
    </xf>
    <xf numFmtId="0" fontId="30" fillId="30" borderId="34" xfId="0" applyFont="1" applyFill="1" applyBorder="1" applyAlignment="1">
      <alignment horizontal="center"/>
    </xf>
    <xf numFmtId="0" fontId="30" fillId="30" borderId="35" xfId="0" applyFont="1" applyFill="1" applyBorder="1" applyAlignment="1">
      <alignment horizontal="center"/>
    </xf>
    <xf numFmtId="9" fontId="31" fillId="25" borderId="11" xfId="0" applyNumberFormat="1" applyFont="1" applyFill="1" applyBorder="1" applyAlignment="1">
      <alignment horizontal="center" vertical="center"/>
    </xf>
    <xf numFmtId="9" fontId="31" fillId="25" borderId="9" xfId="0" applyNumberFormat="1" applyFont="1" applyFill="1" applyBorder="1" applyAlignment="1">
      <alignment horizontal="center" vertical="center"/>
    </xf>
    <xf numFmtId="9" fontId="31" fillId="25" borderId="10" xfId="0" applyNumberFormat="1" applyFont="1" applyFill="1" applyBorder="1" applyAlignment="1">
      <alignment horizontal="center" vertical="center"/>
    </xf>
    <xf numFmtId="9" fontId="31" fillId="25" borderId="36" xfId="0" applyNumberFormat="1" applyFont="1" applyFill="1" applyBorder="1" applyAlignment="1">
      <alignment horizontal="center" vertical="center"/>
    </xf>
    <xf numFmtId="9" fontId="31" fillId="25" borderId="17" xfId="0" applyNumberFormat="1" applyFont="1" applyFill="1" applyBorder="1" applyAlignment="1">
      <alignment horizontal="center" vertical="center"/>
    </xf>
    <xf numFmtId="9" fontId="31" fillId="25" borderId="38" xfId="0" applyNumberFormat="1" applyFont="1" applyFill="1" applyBorder="1" applyAlignment="1">
      <alignment horizontal="center" vertical="center"/>
    </xf>
    <xf numFmtId="0" fontId="48" fillId="28" borderId="29" xfId="0" applyFont="1" applyFill="1" applyBorder="1" applyAlignment="1">
      <alignment horizontal="center" vertical="center" textRotation="90" wrapText="1"/>
    </xf>
    <xf numFmtId="0" fontId="48" fillId="28" borderId="30" xfId="0" applyFont="1" applyFill="1" applyBorder="1" applyAlignment="1">
      <alignment horizontal="center" vertical="center" textRotation="90" wrapText="1"/>
    </xf>
    <xf numFmtId="0" fontId="48" fillId="28" borderId="31" xfId="0" applyFont="1" applyFill="1" applyBorder="1" applyAlignment="1">
      <alignment horizontal="center" vertical="center" textRotation="90" wrapText="1"/>
    </xf>
    <xf numFmtId="0" fontId="0" fillId="30" borderId="39" xfId="0" applyFill="1" applyBorder="1" applyAlignment="1">
      <alignment horizontal="center" vertical="center"/>
    </xf>
    <xf numFmtId="0" fontId="0" fillId="30" borderId="28" xfId="0" applyFill="1" applyBorder="1" applyAlignment="1">
      <alignment horizontal="center" vertical="center"/>
    </xf>
    <xf numFmtId="9" fontId="30" fillId="25" borderId="9" xfId="0" applyNumberFormat="1" applyFont="1" applyFill="1" applyBorder="1" applyAlignment="1">
      <alignment horizontal="center"/>
    </xf>
    <xf numFmtId="9" fontId="30" fillId="25" borderId="10" xfId="0" applyNumberFormat="1" applyFont="1" applyFill="1" applyBorder="1" applyAlignment="1">
      <alignment horizontal="center"/>
    </xf>
    <xf numFmtId="0" fontId="0" fillId="25" borderId="9" xfId="0" applyFill="1" applyBorder="1" applyAlignment="1">
      <alignment horizontal="center"/>
    </xf>
    <xf numFmtId="0" fontId="0" fillId="25" borderId="10" xfId="0" applyFill="1" applyBorder="1" applyAlignment="1">
      <alignment horizontal="center"/>
    </xf>
    <xf numFmtId="0" fontId="0" fillId="30" borderId="39" xfId="0" applyFill="1" applyBorder="1" applyAlignment="1">
      <alignment horizontal="center"/>
    </xf>
    <xf numFmtId="0" fontId="0" fillId="25" borderId="11" xfId="0" applyFill="1" applyBorder="1" applyAlignment="1">
      <alignment horizontal="left"/>
    </xf>
    <xf numFmtId="0" fontId="0" fillId="25" borderId="9" xfId="0" applyFill="1" applyBorder="1" applyAlignment="1">
      <alignment horizontal="left"/>
    </xf>
    <xf numFmtId="0" fontId="0" fillId="25" borderId="53" xfId="0" applyFill="1" applyBorder="1" applyAlignment="1">
      <alignment horizontal="left"/>
    </xf>
    <xf numFmtId="0" fontId="0" fillId="25" borderId="13" xfId="0" applyFill="1" applyBorder="1" applyAlignment="1">
      <alignment horizontal="left"/>
    </xf>
    <xf numFmtId="0" fontId="0" fillId="25" borderId="15" xfId="0" applyFill="1" applyBorder="1" applyAlignment="1">
      <alignment horizontal="left"/>
    </xf>
    <xf numFmtId="0" fontId="0" fillId="30" borderId="25" xfId="0" applyFill="1" applyBorder="1" applyAlignment="1">
      <alignment horizontal="right"/>
    </xf>
    <xf numFmtId="0" fontId="0" fillId="30" borderId="26" xfId="0" applyFill="1" applyBorder="1" applyAlignment="1">
      <alignment horizontal="right"/>
    </xf>
    <xf numFmtId="0" fontId="0" fillId="25" borderId="36" xfId="0" applyFill="1" applyBorder="1" applyAlignment="1">
      <alignment horizontal="left"/>
    </xf>
    <xf numFmtId="0" fontId="0" fillId="25" borderId="17" xfId="0" applyFill="1" applyBorder="1" applyAlignment="1">
      <alignment horizontal="left"/>
    </xf>
    <xf numFmtId="0" fontId="0" fillId="30" borderId="40" xfId="0" applyFill="1" applyBorder="1" applyAlignment="1">
      <alignment horizontal="center" vertical="center"/>
    </xf>
    <xf numFmtId="0" fontId="0" fillId="25" borderId="46" xfId="0" applyFill="1" applyBorder="1" applyAlignment="1">
      <alignment horizontal="center" vertical="center"/>
    </xf>
    <xf numFmtId="0" fontId="0" fillId="25" borderId="12" xfId="0" applyFill="1" applyBorder="1" applyAlignment="1">
      <alignment horizontal="center" vertical="center"/>
    </xf>
    <xf numFmtId="0" fontId="0" fillId="25" borderId="21" xfId="0" applyFill="1" applyBorder="1" applyAlignment="1">
      <alignment horizontal="center" vertical="center"/>
    </xf>
    <xf numFmtId="0" fontId="0" fillId="25" borderId="19" xfId="0" applyFill="1" applyBorder="1" applyAlignment="1">
      <alignment horizontal="center" wrapText="1"/>
    </xf>
    <xf numFmtId="0" fontId="0" fillId="25" borderId="18" xfId="0" applyFill="1" applyBorder="1" applyAlignment="1">
      <alignment horizontal="center" wrapText="1"/>
    </xf>
    <xf numFmtId="0" fontId="0" fillId="25" borderId="43" xfId="0" applyFill="1" applyBorder="1" applyAlignment="1">
      <alignment horizontal="center" wrapText="1"/>
    </xf>
    <xf numFmtId="0" fontId="0" fillId="25" borderId="33" xfId="0" applyFill="1" applyBorder="1" applyAlignment="1">
      <alignment horizontal="center" wrapText="1"/>
    </xf>
    <xf numFmtId="0" fontId="0" fillId="25" borderId="24" xfId="0" applyFill="1" applyBorder="1" applyAlignment="1">
      <alignment horizontal="center" wrapText="1"/>
    </xf>
    <xf numFmtId="0" fontId="0" fillId="25" borderId="44" xfId="0" applyFill="1" applyBorder="1" applyAlignment="1">
      <alignment horizontal="center" wrapText="1"/>
    </xf>
  </cellXfs>
  <cellStyles count="41">
    <cellStyle name="20% - Énfasis1" xfId="1"/>
    <cellStyle name="20% - Énfasis2" xfId="2"/>
    <cellStyle name="20% - Énfasis3" xfId="3"/>
    <cellStyle name="20% - Énfasis4" xfId="4"/>
    <cellStyle name="20% - Énfasis5" xfId="5"/>
    <cellStyle name="20% - Énfasis6" xfId="6"/>
    <cellStyle name="40% - Énfasis1" xfId="7"/>
    <cellStyle name="40% - Énfasis2" xfId="8"/>
    <cellStyle name="40% - Énfasis3" xfId="9"/>
    <cellStyle name="40% - Énfasis4" xfId="10"/>
    <cellStyle name="40% - Énfasis5" xfId="11"/>
    <cellStyle name="40% - Énfasis6" xfId="12"/>
    <cellStyle name="60% - Énfasis1" xfId="13"/>
    <cellStyle name="60% - Énfasis2" xfId="14"/>
    <cellStyle name="60% - Énfasis3" xfId="15"/>
    <cellStyle name="60% - Énfasis4" xfId="16"/>
    <cellStyle name="60% - Énfasis5" xfId="17"/>
    <cellStyle name="60% - Énfasis6" xfId="18"/>
    <cellStyle name="Buena" xfId="19"/>
    <cellStyle name="Cálculo" xfId="20"/>
    <cellStyle name="Celda de comprobación" xfId="21"/>
    <cellStyle name="Celda vinculada" xfId="22"/>
    <cellStyle name="Encabezado 4" xfId="23"/>
    <cellStyle name="Énfasis1" xfId="24"/>
    <cellStyle name="Énfasis2" xfId="25"/>
    <cellStyle name="Énfasis3" xfId="26"/>
    <cellStyle name="Énfasis4" xfId="27"/>
    <cellStyle name="Énfasis5" xfId="28"/>
    <cellStyle name="Énfasis6" xfId="29"/>
    <cellStyle name="Entrada" xfId="30"/>
    <cellStyle name="Incorrecto" xfId="31"/>
    <cellStyle name="Normal" xfId="0" builtinId="0"/>
    <cellStyle name="Normal 2" xfId="32"/>
    <cellStyle name="Notas" xfId="33"/>
    <cellStyle name="Salida" xfId="34"/>
    <cellStyle name="Texto de advertencia" xfId="35"/>
    <cellStyle name="Texto explicativo" xfId="36"/>
    <cellStyle name="Título" xfId="37"/>
    <cellStyle name="Título 1" xfId="38"/>
    <cellStyle name="Título 2" xfId="39"/>
    <cellStyle name="Título 3" xfId="40"/>
  </cellStyles>
  <dxfs count="87">
    <dxf>
      <fill>
        <patternFill>
          <bgColor rgb="FF00FF00"/>
        </patternFill>
      </fill>
    </dxf>
    <dxf>
      <fill>
        <patternFill>
          <bgColor rgb="FFFFFF00"/>
        </patternFill>
      </fill>
    </dxf>
    <dxf>
      <font>
        <color theme="0"/>
      </font>
      <fill>
        <patternFill>
          <bgColor rgb="FFFF0000"/>
        </patternFill>
      </fill>
    </dxf>
    <dxf>
      <fill>
        <patternFill>
          <bgColor rgb="FF00FF00"/>
        </patternFill>
      </fill>
    </dxf>
    <dxf>
      <font>
        <color theme="0"/>
      </font>
      <fill>
        <patternFill>
          <bgColor rgb="FFFF0000"/>
        </patternFill>
      </fill>
    </dxf>
    <dxf>
      <font>
        <b/>
        <i val="0"/>
      </font>
      <fill>
        <patternFill>
          <bgColor rgb="FF00FF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font>
      <fill>
        <patternFill>
          <bgColor rgb="FF00FF00"/>
        </patternFill>
      </fill>
    </dxf>
    <dxf>
      <font>
        <b/>
        <i val="0"/>
        <color theme="0"/>
      </font>
      <fill>
        <patternFill>
          <bgColor rgb="FFFF0000"/>
        </patternFill>
      </fill>
    </dxf>
    <dxf>
      <fill>
        <patternFill>
          <fgColor auto="1"/>
          <bgColor rgb="FF00FF00"/>
        </patternFill>
      </fill>
    </dxf>
    <dxf>
      <fill>
        <patternFill patternType="darkUp">
          <fgColor rgb="FF00FF00"/>
        </patternFill>
      </fill>
    </dxf>
    <dxf>
      <font>
        <color theme="0"/>
      </font>
      <fill>
        <patternFill>
          <bgColor rgb="FFFF0000"/>
        </patternFill>
      </fill>
    </dxf>
    <dxf>
      <font>
        <b/>
        <i val="0"/>
        <color theme="0"/>
      </font>
      <fill>
        <patternFill patternType="darkGrid">
          <bgColor rgb="FFFF0000"/>
        </patternFill>
      </fill>
    </dxf>
    <dxf>
      <font>
        <b/>
        <i val="0"/>
      </font>
      <fill>
        <patternFill patternType="darkUp">
          <bgColor rgb="FF00FF00"/>
        </patternFill>
      </fill>
    </dxf>
    <dxf>
      <font>
        <b/>
        <i val="0"/>
      </font>
      <fill>
        <patternFill patternType="darkUp">
          <bgColor rgb="FF00FF00"/>
        </patternFill>
      </fill>
    </dxf>
    <dxf>
      <font>
        <color theme="1"/>
      </font>
    </dxf>
    <dxf>
      <font>
        <b/>
        <i val="0"/>
        <color theme="1"/>
      </font>
      <fill>
        <patternFill>
          <bgColor rgb="FF00FF00"/>
        </patternFill>
      </fill>
    </dxf>
    <dxf>
      <font>
        <b/>
        <i val="0"/>
        <color theme="1"/>
      </font>
      <fill>
        <patternFill>
          <bgColor rgb="FF00FF00"/>
        </patternFill>
      </fill>
    </dxf>
    <dxf>
      <font>
        <color theme="0"/>
      </font>
      <fill>
        <patternFill>
          <bgColor rgb="FFFF0000"/>
        </patternFill>
      </fill>
    </dxf>
    <dxf>
      <font>
        <b/>
        <i val="0"/>
        <color theme="0"/>
      </font>
      <fill>
        <patternFill patternType="darkGrid">
          <bgColor rgb="FFFF0000"/>
        </patternFill>
      </fill>
    </dxf>
    <dxf>
      <font>
        <color theme="0"/>
      </font>
      <fill>
        <patternFill>
          <bgColor rgb="FFFF0000"/>
        </patternFill>
      </fill>
    </dxf>
    <dxf>
      <font>
        <b/>
        <i val="0"/>
        <color theme="0"/>
      </font>
      <fill>
        <patternFill patternType="darkGrid">
          <bgColor rgb="FFFF0000"/>
        </patternFill>
      </fill>
    </dxf>
    <dxf>
      <font>
        <b/>
        <i val="0"/>
      </font>
      <fill>
        <patternFill>
          <bgColor rgb="FF00FF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font>
      <fill>
        <patternFill>
          <bgColor rgb="FF00FF00"/>
        </patternFill>
      </fill>
    </dxf>
    <dxf>
      <font>
        <b/>
        <i val="0"/>
      </font>
      <fill>
        <patternFill>
          <bgColor rgb="FFFF0000"/>
        </patternFill>
      </fill>
    </dxf>
    <dxf>
      <font>
        <b/>
        <i val="0"/>
      </font>
      <fill>
        <patternFill>
          <bgColor rgb="FF00FF00"/>
        </patternFill>
      </fill>
    </dxf>
    <dxf>
      <font>
        <b/>
        <i val="0"/>
        <color theme="0"/>
      </font>
      <fill>
        <patternFill>
          <bgColor rgb="FFFF0000"/>
        </patternFill>
      </fill>
    </dxf>
    <dxf>
      <font>
        <b/>
        <i val="0"/>
      </font>
      <fill>
        <patternFill patternType="darkUp">
          <bgColor rgb="FF00FF00"/>
        </patternFill>
      </fill>
    </dxf>
    <dxf>
      <font>
        <b/>
        <i val="0"/>
      </font>
      <fill>
        <patternFill patternType="darkUp">
          <bgColor rgb="FF00FF00"/>
        </patternFill>
      </fill>
    </dxf>
    <dxf>
      <fill>
        <patternFill>
          <fgColor auto="1"/>
          <bgColor rgb="FF00FF00"/>
        </patternFill>
      </fill>
    </dxf>
    <dxf>
      <fill>
        <patternFill patternType="darkUp">
          <fgColor rgb="FF00FF00"/>
        </patternFill>
      </fill>
    </dxf>
    <dxf>
      <font>
        <color theme="0"/>
      </font>
      <fill>
        <patternFill>
          <bgColor rgb="FFFF0000"/>
        </patternFill>
      </fill>
    </dxf>
    <dxf>
      <font>
        <b/>
        <i val="0"/>
        <color theme="0"/>
      </font>
      <fill>
        <patternFill patternType="darkGr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ill>
        <patternFill>
          <bgColor rgb="FFFF0000"/>
        </patternFill>
      </fill>
    </dxf>
    <dxf>
      <font>
        <color rgb="FF9C0006"/>
      </font>
      <fill>
        <patternFill>
          <bgColor rgb="FFFFC7CE"/>
        </patternFill>
      </fill>
    </dxf>
    <dxf>
      <fill>
        <patternFill>
          <bgColor rgb="FFFF0000"/>
        </patternFill>
      </fill>
    </dxf>
    <dxf>
      <fill>
        <patternFill patternType="gray125">
          <fgColor indexed="10"/>
          <bgColor indexed="9"/>
        </patternFill>
      </fill>
      <border>
        <left style="thin">
          <color indexed="10"/>
        </left>
        <right style="thin">
          <color indexed="10"/>
        </right>
        <top style="thin">
          <color indexed="10"/>
        </top>
        <bottom style="thin">
          <color indexed="10"/>
        </bottom>
      </border>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ill>
        <patternFill>
          <bgColor rgb="FFFF0000"/>
        </patternFill>
      </fill>
    </dxf>
    <dxf>
      <font>
        <color rgb="FF9C0006"/>
      </font>
      <fill>
        <patternFill>
          <bgColor rgb="FFFFC7CE"/>
        </patternFill>
      </fill>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s>
  <tableStyles count="0" defaultTableStyle="TableStyleMedium2" defaultPivotStyle="PivotStyleLight16"/>
  <colors>
    <mruColors>
      <color rgb="FF00FF00"/>
      <color rgb="FFF8F8F8"/>
      <color rgb="FFFFFF99"/>
      <color rgb="FFFFFF66"/>
      <color rgb="FF9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spPr/>
              <c:txPr>
                <a:bodyPr/>
                <a:lstStyle/>
                <a:p>
                  <a:pPr>
                    <a:defRPr b="1">
                      <a:solidFill>
                        <a:schemeClr val="bg1"/>
                      </a:solidFill>
                    </a:defRPr>
                  </a:pPr>
                  <a:endParaRPr lang="es-MX"/>
                </a:p>
              </c:txPr>
              <c:showLegendKey val="0"/>
              <c:showVal val="0"/>
              <c:showCatName val="0"/>
              <c:showSerName val="0"/>
              <c:showPercent val="1"/>
              <c:showBubbleSize val="0"/>
            </c:dLbl>
            <c:dLbl>
              <c:idx val="1"/>
              <c:spPr/>
              <c:txPr>
                <a:bodyPr/>
                <a:lstStyle/>
                <a:p>
                  <a:pPr>
                    <a:defRPr b="1"/>
                  </a:pPr>
                  <a:endParaRPr lang="es-MX"/>
                </a:p>
              </c:txPr>
              <c:showLegendKey val="0"/>
              <c:showVal val="0"/>
              <c:showCatName val="0"/>
              <c:showSerName val="0"/>
              <c:showPercent val="1"/>
              <c:showBubbleSize val="0"/>
            </c:dLbl>
            <c:showLegendKey val="0"/>
            <c:showVal val="0"/>
            <c:showCatName val="0"/>
            <c:showSerName val="0"/>
            <c:showPercent val="1"/>
            <c:showBubbleSize val="0"/>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3"/>
          <c:order val="3"/>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1"/>
          <c:order val="1"/>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a:solidFill>
                <a:schemeClr val="tx2">
                  <a:lumMod val="75000"/>
                </a:schemeClr>
              </a:solidFill>
            </a:ln>
          </c:spPr>
          <c:marker>
            <c:spPr>
              <a:solidFill>
                <a:schemeClr val="tx2">
                  <a:lumMod val="75000"/>
                </a:schemeClr>
              </a:solidFill>
            </c:spPr>
          </c:marker>
          <c:cat>
            <c:strRef>
              <c:f>'Grafico de Resultados'!$I$7:$I$15</c:f>
              <c:strCache>
                <c:ptCount val="9"/>
                <c:pt idx="0">
                  <c:v>0. Requerimientos Generales</c:v>
                </c:pt>
                <c:pt idx="1">
                  <c:v>1. Prospeccion</c:v>
                </c:pt>
                <c:pt idx="2">
                  <c:v>2. Bienvenida</c:v>
                </c:pt>
                <c:pt idx="3">
                  <c:v>3. Presentación
del vehículo</c:v>
                </c:pt>
                <c:pt idx="4">
                  <c:v>4. Prueba de manejo
</c:v>
                </c:pt>
                <c:pt idx="5">
                  <c:v>5. Inicio de
la propiedad</c:v>
                </c:pt>
                <c:pt idx="6">
                  <c:v>6. Previa Entrega</c:v>
                </c:pt>
                <c:pt idx="7">
                  <c:v>7. Entrega
del Vehículo</c:v>
                </c:pt>
                <c:pt idx="8">
                  <c:v>8. Voz del Cliente</c:v>
                </c:pt>
              </c:strCache>
            </c:strRef>
          </c:cat>
          <c:val>
            <c:numRef>
              <c:f>'Grafico de Resultados'!$J$7:$J$15</c:f>
              <c:numCache>
                <c:formatCode>General</c:formatCode>
                <c:ptCount val="9"/>
              </c:numCache>
            </c:numRef>
          </c:val>
        </c:ser>
        <c:ser>
          <c:idx val="1"/>
          <c:order val="1"/>
          <c:spPr>
            <a:ln>
              <a:solidFill>
                <a:srgbClr val="00B050"/>
              </a:solidFill>
            </a:ln>
          </c:spPr>
          <c:marker>
            <c:symbol val="none"/>
          </c:marker>
          <c:cat>
            <c:strRef>
              <c:f>'Grafico de Resultados'!$I$7:$I$15</c:f>
              <c:strCache>
                <c:ptCount val="9"/>
                <c:pt idx="0">
                  <c:v>0. Requerimientos Generales</c:v>
                </c:pt>
                <c:pt idx="1">
                  <c:v>1. Prospeccion</c:v>
                </c:pt>
                <c:pt idx="2">
                  <c:v>2. Bienvenida</c:v>
                </c:pt>
                <c:pt idx="3">
                  <c:v>3. Presentación
del vehículo</c:v>
                </c:pt>
                <c:pt idx="4">
                  <c:v>4. Prueba de manejo
</c:v>
                </c:pt>
                <c:pt idx="5">
                  <c:v>5. Inicio de
la propiedad</c:v>
                </c:pt>
                <c:pt idx="6">
                  <c:v>6. Previa Entrega</c:v>
                </c:pt>
                <c:pt idx="7">
                  <c:v>7. Entrega
del Vehículo</c:v>
                </c:pt>
                <c:pt idx="8">
                  <c:v>8. Voz del Cliente</c:v>
                </c:pt>
              </c:strCache>
            </c:strRef>
          </c:cat>
          <c:val>
            <c:numRef>
              <c:f>'Grafico de Resultados'!$K$7:$K$15</c:f>
              <c:numCache>
                <c:formatCode>General</c:formatCode>
                <c:ptCount val="9"/>
              </c:numCache>
            </c:numRef>
          </c:val>
        </c:ser>
        <c:ser>
          <c:idx val="2"/>
          <c:order val="2"/>
          <c:cat>
            <c:strRef>
              <c:f>'Grafico de Resultados'!$I$7:$I$15</c:f>
              <c:strCache>
                <c:ptCount val="9"/>
                <c:pt idx="0">
                  <c:v>0. Requerimientos Generales</c:v>
                </c:pt>
                <c:pt idx="1">
                  <c:v>1. Prospeccion</c:v>
                </c:pt>
                <c:pt idx="2">
                  <c:v>2. Bienvenida</c:v>
                </c:pt>
                <c:pt idx="3">
                  <c:v>3. Presentación
del vehículo</c:v>
                </c:pt>
                <c:pt idx="4">
                  <c:v>4. Prueba de manejo
</c:v>
                </c:pt>
                <c:pt idx="5">
                  <c:v>5. Inicio de
la propiedad</c:v>
                </c:pt>
                <c:pt idx="6">
                  <c:v>6. Previa Entrega</c:v>
                </c:pt>
                <c:pt idx="7">
                  <c:v>7. Entrega
del Vehículo</c:v>
                </c:pt>
                <c:pt idx="8">
                  <c:v>8. Voz del Cliente</c:v>
                </c:pt>
              </c:strCache>
            </c:strRef>
          </c:cat>
          <c:val>
            <c:numRef>
              <c:f>'Grafico de Resultados'!$L$7:$L$15</c:f>
              <c:numCache>
                <c:formatCode>General</c:formatCode>
                <c:ptCount val="9"/>
              </c:numCache>
            </c:numRef>
          </c:val>
        </c:ser>
        <c:ser>
          <c:idx val="3"/>
          <c:order val="3"/>
          <c:cat>
            <c:strRef>
              <c:f>'Grafico de Resultados'!$I$7:$I$15</c:f>
              <c:strCache>
                <c:ptCount val="9"/>
                <c:pt idx="0">
                  <c:v>0. Requerimientos Generales</c:v>
                </c:pt>
                <c:pt idx="1">
                  <c:v>1. Prospeccion</c:v>
                </c:pt>
                <c:pt idx="2">
                  <c:v>2. Bienvenida</c:v>
                </c:pt>
                <c:pt idx="3">
                  <c:v>3. Presentación
del vehículo</c:v>
                </c:pt>
                <c:pt idx="4">
                  <c:v>4. Prueba de manejo
</c:v>
                </c:pt>
                <c:pt idx="5">
                  <c:v>5. Inicio de
la propiedad</c:v>
                </c:pt>
                <c:pt idx="6">
                  <c:v>6. Previa Entrega</c:v>
                </c:pt>
                <c:pt idx="7">
                  <c:v>7. Entrega
del Vehículo</c:v>
                </c:pt>
                <c:pt idx="8">
                  <c:v>8. Voz del Cliente</c:v>
                </c:pt>
              </c:strCache>
            </c:strRef>
          </c:cat>
          <c:val>
            <c:numRef>
              <c:f>'Grafico de Resultados'!$M$7:$M$15</c:f>
              <c:numCache>
                <c:formatCode>General</c:formatCode>
                <c:ptCount val="9"/>
              </c:numCache>
            </c:numRef>
          </c:val>
        </c:ser>
        <c:ser>
          <c:idx val="4"/>
          <c:order val="4"/>
          <c:cat>
            <c:strRef>
              <c:f>'Grafico de Resultados'!$I$7:$I$15</c:f>
              <c:strCache>
                <c:ptCount val="9"/>
                <c:pt idx="0">
                  <c:v>0. Requerimientos Generales</c:v>
                </c:pt>
                <c:pt idx="1">
                  <c:v>1. Prospeccion</c:v>
                </c:pt>
                <c:pt idx="2">
                  <c:v>2. Bienvenida</c:v>
                </c:pt>
                <c:pt idx="3">
                  <c:v>3. Presentación
del vehículo</c:v>
                </c:pt>
                <c:pt idx="4">
                  <c:v>4. Prueba de manejo
</c:v>
                </c:pt>
                <c:pt idx="5">
                  <c:v>5. Inicio de
la propiedad</c:v>
                </c:pt>
                <c:pt idx="6">
                  <c:v>6. Previa Entrega</c:v>
                </c:pt>
                <c:pt idx="7">
                  <c:v>7. Entrega
del Vehículo</c:v>
                </c:pt>
                <c:pt idx="8">
                  <c:v>8. Voz del Cliente</c:v>
                </c:pt>
              </c:strCache>
            </c:strRef>
          </c:cat>
          <c:val>
            <c:numRef>
              <c:f>'Grafico de Resultados'!$O$7:$O$15</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63115008"/>
        <c:axId val="163116544"/>
      </c:radarChart>
      <c:catAx>
        <c:axId val="163115008"/>
        <c:scaling>
          <c:orientation val="minMax"/>
        </c:scaling>
        <c:delete val="0"/>
        <c:axPos val="b"/>
        <c:majorGridlines/>
        <c:majorTickMark val="out"/>
        <c:minorTickMark val="none"/>
        <c:tickLblPos val="nextTo"/>
        <c:txPr>
          <a:bodyPr/>
          <a:lstStyle/>
          <a:p>
            <a:pPr>
              <a:defRPr b="1" i="0" u="none" baseline="0">
                <a:solidFill>
                  <a:srgbClr val="002060"/>
                </a:solidFill>
              </a:defRPr>
            </a:pPr>
            <a:endParaRPr lang="es-MX"/>
          </a:p>
        </c:txPr>
        <c:crossAx val="163116544"/>
        <c:crosses val="autoZero"/>
        <c:auto val="1"/>
        <c:lblAlgn val="ctr"/>
        <c:lblOffset val="100"/>
        <c:noMultiLvlLbl val="0"/>
      </c:catAx>
      <c:valAx>
        <c:axId val="163116544"/>
        <c:scaling>
          <c:orientation val="minMax"/>
          <c:max val="1"/>
        </c:scaling>
        <c:delete val="0"/>
        <c:axPos val="l"/>
        <c:majorGridlines>
          <c:spPr>
            <a:ln>
              <a:solidFill>
                <a:schemeClr val="tx2">
                  <a:lumMod val="40000"/>
                  <a:lumOff val="60000"/>
                </a:schemeClr>
              </a:solidFill>
            </a:ln>
          </c:spPr>
        </c:majorGridlines>
        <c:numFmt formatCode="General" sourceLinked="1"/>
        <c:majorTickMark val="cross"/>
        <c:minorTickMark val="none"/>
        <c:tickLblPos val="nextTo"/>
        <c:spPr>
          <a:ln>
            <a:solidFill>
              <a:schemeClr val="tx2">
                <a:lumMod val="40000"/>
                <a:lumOff val="60000"/>
              </a:schemeClr>
            </a:solidFill>
          </a:ln>
        </c:spPr>
        <c:crossAx val="163115008"/>
        <c:crosses val="autoZero"/>
        <c:crossBetween val="between"/>
        <c:majorUnit val="0.2"/>
      </c:valAx>
      <c:spPr>
        <a:solidFill>
          <a:schemeClr val="bg1">
            <a:lumMod val="95000"/>
          </a:schemeClr>
        </a:solidFill>
      </c:spPr>
    </c:plotArea>
    <c:plotVisOnly val="1"/>
    <c:dispBlanksAs val="gap"/>
    <c:showDLblsOverMax val="0"/>
  </c:chart>
  <c:spPr>
    <a:solidFill>
      <a:schemeClr val="bg1">
        <a:lumMod val="95000"/>
      </a:schemeClr>
    </a:solidFill>
    <a:ln w="63500">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0" scaled="0"/>
        <a:tileRect/>
      </a:gradFill>
    </a:ln>
    <a:effectLst>
      <a:innerShdw blurRad="63500" dist="50800" dir="8100000">
        <a:prstClr val="black">
          <a:alpha val="50000"/>
        </a:prstClr>
      </a:inn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spPr/>
              <c:txPr>
                <a:bodyPr/>
                <a:lstStyle/>
                <a:p>
                  <a:pPr>
                    <a:defRPr b="1">
                      <a:solidFill>
                        <a:schemeClr val="bg1"/>
                      </a:solidFill>
                    </a:defRPr>
                  </a:pPr>
                  <a:endParaRPr lang="es-MX"/>
                </a:p>
              </c:txPr>
              <c:showLegendKey val="0"/>
              <c:showVal val="0"/>
              <c:showCatName val="0"/>
              <c:showSerName val="0"/>
              <c:showPercent val="1"/>
              <c:showBubbleSize val="0"/>
            </c:dLbl>
            <c:dLbl>
              <c:idx val="1"/>
              <c:spPr/>
              <c:txPr>
                <a:bodyPr/>
                <a:lstStyle/>
                <a:p>
                  <a:pPr>
                    <a:defRPr b="1"/>
                  </a:pPr>
                  <a:endParaRPr lang="es-MX"/>
                </a:p>
              </c:txPr>
              <c:showLegendKey val="0"/>
              <c:showVal val="0"/>
              <c:showCatName val="0"/>
              <c:showSerName val="0"/>
              <c:showPercent val="1"/>
              <c:showBubbleSize val="0"/>
            </c:dLbl>
            <c:showLegendKey val="0"/>
            <c:showVal val="0"/>
            <c:showCatName val="0"/>
            <c:showSerName val="0"/>
            <c:showPercent val="1"/>
            <c:showBubbleSize val="0"/>
            <c:showLeaderLines val="0"/>
          </c:dLbls>
          <c:cat>
            <c:strRef>
              <c:f>Informe!$S$7:$T$7</c:f>
              <c:strCache>
                <c:ptCount val="2"/>
                <c:pt idx="0">
                  <c:v>Rojo</c:v>
                </c:pt>
                <c:pt idx="1">
                  <c:v>Verde</c:v>
                </c:pt>
              </c:strCache>
            </c:strRef>
          </c:cat>
          <c:val>
            <c:numRef>
              <c:f>Informe!$D$36:$E$36</c:f>
              <c:numCache>
                <c:formatCode>General</c:formatCode>
                <c:ptCount val="2"/>
                <c:pt idx="0">
                  <c:v>0</c:v>
                </c:pt>
                <c:pt idx="1">
                  <c:v>0</c:v>
                </c:pt>
              </c:numCache>
            </c:numRef>
          </c:val>
        </c:ser>
        <c:ser>
          <c:idx val="3"/>
          <c:order val="3"/>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1"/>
          <c:order val="1"/>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spPr/>
              <c:txPr>
                <a:bodyPr/>
                <a:lstStyle/>
                <a:p>
                  <a:pPr>
                    <a:defRPr b="1">
                      <a:solidFill>
                        <a:schemeClr val="bg1"/>
                      </a:solidFill>
                    </a:defRPr>
                  </a:pPr>
                  <a:endParaRPr lang="es-MX"/>
                </a:p>
              </c:txPr>
              <c:showLegendKey val="0"/>
              <c:showVal val="0"/>
              <c:showCatName val="0"/>
              <c:showSerName val="0"/>
              <c:showPercent val="1"/>
              <c:showBubbleSize val="0"/>
            </c:dLbl>
            <c:dLbl>
              <c:idx val="1"/>
              <c:spPr/>
              <c:txPr>
                <a:bodyPr/>
                <a:lstStyle/>
                <a:p>
                  <a:pPr>
                    <a:defRPr b="1"/>
                  </a:pPr>
                  <a:endParaRPr lang="es-MX"/>
                </a:p>
              </c:txPr>
              <c:showLegendKey val="0"/>
              <c:showVal val="0"/>
              <c:showCatName val="0"/>
              <c:showSerName val="0"/>
              <c:showPercent val="1"/>
              <c:showBubbleSize val="0"/>
            </c:dLbl>
            <c:showLegendKey val="0"/>
            <c:showVal val="0"/>
            <c:showCatName val="0"/>
            <c:showSerName val="0"/>
            <c:showPercent val="1"/>
            <c:showBubbleSize val="0"/>
            <c:showLeaderLines val="0"/>
          </c:dLbls>
          <c:cat>
            <c:strRef>
              <c:f>Informe!$S$7:$T$7</c:f>
              <c:strCache>
                <c:ptCount val="2"/>
                <c:pt idx="0">
                  <c:v>Rojo</c:v>
                </c:pt>
                <c:pt idx="1">
                  <c:v>Verde</c:v>
                </c:pt>
              </c:strCache>
            </c:strRef>
          </c:cat>
          <c:val>
            <c:numRef>
              <c:f>Informe!$I$15:$J$15</c:f>
              <c:numCache>
                <c:formatCode>General</c:formatCode>
                <c:ptCount val="2"/>
                <c:pt idx="0">
                  <c:v>0</c:v>
                </c:pt>
                <c:pt idx="1">
                  <c:v>0</c:v>
                </c:pt>
              </c:numCache>
            </c:numRef>
          </c:val>
        </c:ser>
        <c:ser>
          <c:idx val="3"/>
          <c:order val="3"/>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1"/>
          <c:order val="1"/>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spPr/>
              <c:txPr>
                <a:bodyPr/>
                <a:lstStyle/>
                <a:p>
                  <a:pPr>
                    <a:defRPr b="1">
                      <a:solidFill>
                        <a:schemeClr val="bg1"/>
                      </a:solidFill>
                    </a:defRPr>
                  </a:pPr>
                  <a:endParaRPr lang="es-MX"/>
                </a:p>
              </c:txPr>
              <c:showLegendKey val="0"/>
              <c:showVal val="0"/>
              <c:showCatName val="0"/>
              <c:showSerName val="0"/>
              <c:showPercent val="1"/>
              <c:showBubbleSize val="0"/>
            </c:dLbl>
            <c:dLbl>
              <c:idx val="1"/>
              <c:spPr/>
              <c:txPr>
                <a:bodyPr/>
                <a:lstStyle/>
                <a:p>
                  <a:pPr>
                    <a:defRPr b="1"/>
                  </a:pPr>
                  <a:endParaRPr lang="es-MX"/>
                </a:p>
              </c:txPr>
              <c:showLegendKey val="0"/>
              <c:showVal val="0"/>
              <c:showCatName val="0"/>
              <c:showSerName val="0"/>
              <c:showPercent val="1"/>
              <c:showBubbleSize val="0"/>
            </c:dLbl>
            <c:showLegendKey val="0"/>
            <c:showVal val="0"/>
            <c:showCatName val="0"/>
            <c:showSerName val="0"/>
            <c:showPercent val="1"/>
            <c:showBubbleSize val="0"/>
            <c:showLeaderLines val="0"/>
          </c:dLbls>
          <c:cat>
            <c:strRef>
              <c:f>Informe!$S$7:$T$7</c:f>
              <c:strCache>
                <c:ptCount val="2"/>
                <c:pt idx="0">
                  <c:v>Rojo</c:v>
                </c:pt>
                <c:pt idx="1">
                  <c:v>Verde</c:v>
                </c:pt>
              </c:strCache>
            </c:strRef>
          </c:cat>
          <c:val>
            <c:numRef>
              <c:f>Informe!$I$36:$J$36</c:f>
              <c:numCache>
                <c:formatCode>General</c:formatCode>
                <c:ptCount val="2"/>
                <c:pt idx="0">
                  <c:v>0</c:v>
                </c:pt>
                <c:pt idx="1">
                  <c:v>0</c:v>
                </c:pt>
              </c:numCache>
            </c:numRef>
          </c:val>
        </c:ser>
        <c:ser>
          <c:idx val="3"/>
          <c:order val="3"/>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1"/>
          <c:order val="1"/>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4"/>
          <c:order val="4"/>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spPr/>
              <c:txPr>
                <a:bodyPr/>
                <a:lstStyle/>
                <a:p>
                  <a:pPr>
                    <a:defRPr b="1">
                      <a:solidFill>
                        <a:schemeClr val="bg1"/>
                      </a:solidFill>
                    </a:defRPr>
                  </a:pPr>
                  <a:endParaRPr lang="es-MX"/>
                </a:p>
              </c:txPr>
              <c:showLegendKey val="0"/>
              <c:showVal val="0"/>
              <c:showCatName val="0"/>
              <c:showSerName val="0"/>
              <c:showPercent val="1"/>
              <c:showBubbleSize val="0"/>
            </c:dLbl>
            <c:dLbl>
              <c:idx val="1"/>
              <c:spPr/>
              <c:txPr>
                <a:bodyPr/>
                <a:lstStyle/>
                <a:p>
                  <a:pPr>
                    <a:defRPr b="1"/>
                  </a:pPr>
                  <a:endParaRPr lang="es-MX"/>
                </a:p>
              </c:txPr>
              <c:showLegendKey val="0"/>
              <c:showVal val="0"/>
              <c:showCatName val="0"/>
              <c:showSerName val="0"/>
              <c:showPercent val="1"/>
              <c:showBubbleSize val="0"/>
            </c:dLbl>
            <c:showLegendKey val="0"/>
            <c:showVal val="0"/>
            <c:showCatName val="0"/>
            <c:showSerName val="0"/>
            <c:showPercent val="1"/>
            <c:showBubbleSize val="0"/>
            <c:showLeaderLines val="0"/>
          </c:dLbls>
          <c:cat>
            <c:strRef>
              <c:f>Informe!$S$7:$T$7</c:f>
              <c:strCache>
                <c:ptCount val="2"/>
                <c:pt idx="0">
                  <c:v>Rojo</c:v>
                </c:pt>
                <c:pt idx="1">
                  <c:v>Verde</c:v>
                </c:pt>
              </c:strCache>
            </c:strRef>
          </c:cat>
          <c:val>
            <c:numRef>
              <c:f>Informe!$N$15:$O$15</c:f>
              <c:numCache>
                <c:formatCode>General</c:formatCode>
                <c:ptCount val="2"/>
                <c:pt idx="0">
                  <c:v>0</c:v>
                </c:pt>
                <c:pt idx="1">
                  <c:v>0</c:v>
                </c:pt>
              </c:numCache>
            </c:numRef>
          </c:val>
        </c:ser>
        <c:ser>
          <c:idx val="5"/>
          <c:order val="5"/>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6"/>
          <c:order val="6"/>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7"/>
          <c:order val="7"/>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2"/>
          <c:order val="2"/>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Informe!$N$15:$O$15</c:f>
              <c:numCache>
                <c:formatCode>General</c:formatCode>
                <c:ptCount val="2"/>
                <c:pt idx="0">
                  <c:v>0</c:v>
                </c:pt>
                <c:pt idx="1">
                  <c:v>0</c:v>
                </c:pt>
              </c:numCache>
            </c:numRef>
          </c:val>
        </c:ser>
        <c:ser>
          <c:idx val="3"/>
          <c:order val="3"/>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1"/>
          <c:order val="1"/>
          <c:tx>
            <c:strRef>
              <c:f>Informe!$S$7:$T$7</c:f>
              <c:strCache>
                <c:ptCount val="1"/>
                <c:pt idx="0">
                  <c:v>Rojo Verde</c:v>
                </c:pt>
              </c:strCache>
            </c:strRef>
          </c:tx>
          <c:spPr>
            <a:solidFill>
              <a:srgbClr val="00FF00"/>
            </a:solidFill>
            <a:ln>
              <a:noFill/>
            </a:ln>
          </c:spPr>
          <c:dPt>
            <c:idx val="0"/>
            <c:bubble3D val="0"/>
            <c:spPr>
              <a:solidFill>
                <a:srgbClr val="FF0000"/>
              </a:solidFill>
              <a:ln>
                <a:noFill/>
              </a:ln>
            </c:spPr>
          </c:dPt>
          <c:cat>
            <c:strRef>
              <c:f>Informe!$S$7:$T$7</c:f>
              <c:strCache>
                <c:ptCount val="2"/>
                <c:pt idx="0">
                  <c:v>Rojo</c:v>
                </c:pt>
                <c:pt idx="1">
                  <c:v>Verde</c:v>
                </c:pt>
              </c:strCache>
            </c:strRef>
          </c:cat>
          <c:val>
            <c:numRef>
              <c:f>Informe!$S$15:$T$15</c:f>
              <c:numCache>
                <c:formatCode>General</c:formatCode>
                <c:ptCount val="2"/>
                <c:pt idx="0">
                  <c:v>0</c:v>
                </c:pt>
                <c:pt idx="1">
                  <c:v>0</c:v>
                </c:pt>
              </c:numCache>
            </c:numRef>
          </c:val>
        </c:ser>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Informe!$S$15:$T$15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Informe!$S$38:$T$38</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Informe!$N$36:$O$36</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0"/>
          <c:order val="0"/>
          <c:tx>
            <c:strRef>
              <c:f>Informe!$S$7:$T$7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Informe!$S$7:$T$7</c:f>
              <c:strCache>
                <c:ptCount val="2"/>
                <c:pt idx="0">
                  <c:v>Rojo</c:v>
                </c:pt>
                <c:pt idx="1">
                  <c:v>Verde</c:v>
                </c:pt>
              </c:strCache>
            </c:strRef>
          </c:cat>
          <c:val>
            <c:numRef>
              <c:f>Informe!$X$17:$Y$17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0"/>
          <c:order val="0"/>
          <c:spPr>
            <a:solidFill>
              <a:srgbClr val="00FF00"/>
            </a:solidFill>
            <a:ln>
              <a:noFill/>
            </a:ln>
          </c:spPr>
          <c:dPt>
            <c:idx val="0"/>
            <c:bubble3D val="0"/>
            <c:spPr>
              <a:solidFill>
                <a:srgbClr val="FF0000"/>
              </a:solidFill>
              <a:ln>
                <a:noFill/>
              </a:ln>
            </c:spPr>
          </c:dPt>
          <c:dLbls>
            <c:dLbl>
              <c:idx val="0"/>
              <c:delete val="1"/>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Informe!$D$7:$E$7</c:f>
              <c:strCache>
                <c:ptCount val="2"/>
                <c:pt idx="0">
                  <c:v>Rojo</c:v>
                </c:pt>
                <c:pt idx="1">
                  <c:v>Verde</c:v>
                </c:pt>
              </c:strCache>
            </c:strRef>
          </c:cat>
          <c:val>
            <c:numRef>
              <c:f>Informe!$D$15:$E$15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txPr>
        <a:bodyPr/>
        <a:lstStyle/>
        <a:p>
          <a:pPr rtl="0">
            <a:defRPr/>
          </a:pPr>
          <a:endParaRPr lang="es-MX"/>
        </a:p>
      </c:txPr>
    </c:legend>
    <c:plotVisOnly val="1"/>
    <c:dispBlanksAs val="gap"/>
    <c:showDLblsOverMax val="0"/>
  </c:chart>
  <c:spPr>
    <a:noFill/>
    <a:ln>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10.pn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10" Type="http://schemas.openxmlformats.org/officeDocument/2006/relationships/image" Target="../media/image4.jpeg"/><Relationship Id="rId4" Type="http://schemas.openxmlformats.org/officeDocument/2006/relationships/image" Target="../media/image11.png"/><Relationship Id="rId9"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4.jpeg"/><Relationship Id="rId5" Type="http://schemas.openxmlformats.org/officeDocument/2006/relationships/chart" Target="../charts/chart5.xml"/><Relationship Id="rId10" Type="http://schemas.openxmlformats.org/officeDocument/2006/relationships/image" Target="../media/image3.jpeg"/><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image" Target="../media/image17.jpe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123827</xdr:colOff>
      <xdr:row>58</xdr:row>
      <xdr:rowOff>139728</xdr:rowOff>
    </xdr:from>
    <xdr:to>
      <xdr:col>5</xdr:col>
      <xdr:colOff>247650</xdr:colOff>
      <xdr:row>67</xdr:row>
      <xdr:rowOff>190499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7" y="10960128"/>
          <a:ext cx="3028948" cy="1765271"/>
        </a:xfrm>
        <a:prstGeom prst="rect">
          <a:avLst/>
        </a:prstGeom>
      </xdr:spPr>
    </xdr:pic>
    <xdr:clientData/>
  </xdr:twoCellAnchor>
  <xdr:twoCellAnchor editAs="oneCell">
    <xdr:from>
      <xdr:col>0</xdr:col>
      <xdr:colOff>123825</xdr:colOff>
      <xdr:row>48</xdr:row>
      <xdr:rowOff>35963</xdr:rowOff>
    </xdr:from>
    <xdr:to>
      <xdr:col>5</xdr:col>
      <xdr:colOff>165264</xdr:colOff>
      <xdr:row>59</xdr:row>
      <xdr:rowOff>38100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825" y="8951363"/>
          <a:ext cx="2946564" cy="2097637"/>
        </a:xfrm>
        <a:prstGeom prst="rect">
          <a:avLst/>
        </a:prstGeom>
      </xdr:spPr>
    </xdr:pic>
    <xdr:clientData/>
  </xdr:twoCellAnchor>
  <xdr:twoCellAnchor>
    <xdr:from>
      <xdr:col>0</xdr:col>
      <xdr:colOff>1</xdr:colOff>
      <xdr:row>0</xdr:row>
      <xdr:rowOff>107376</xdr:rowOff>
    </xdr:from>
    <xdr:to>
      <xdr:col>13</xdr:col>
      <xdr:colOff>38100</xdr:colOff>
      <xdr:row>5</xdr:row>
      <xdr:rowOff>19050</xdr:rowOff>
    </xdr:to>
    <xdr:grpSp>
      <xdr:nvGrpSpPr>
        <xdr:cNvPr id="4" name="Group 3"/>
        <xdr:cNvGrpSpPr>
          <a:grpSpLocks noChangeAspect="1"/>
        </xdr:cNvGrpSpPr>
      </xdr:nvGrpSpPr>
      <xdr:grpSpPr>
        <a:xfrm>
          <a:off x="1" y="107376"/>
          <a:ext cx="7877174" cy="864174"/>
          <a:chOff x="-127376" y="1052736"/>
          <a:chExt cx="9619682" cy="882234"/>
        </a:xfrm>
      </xdr:grpSpPr>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7" name="Rounded Rectangle 6"/>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“Ventas” 2015</a:t>
            </a:r>
          </a:p>
        </xdr:txBody>
      </xdr:sp>
    </xdr:grpSp>
    <xdr:clientData/>
  </xdr:twoCellAnchor>
  <xdr:twoCellAnchor editAs="oneCell">
    <xdr:from>
      <xdr:col>0</xdr:col>
      <xdr:colOff>114300</xdr:colOff>
      <xdr:row>35</xdr:row>
      <xdr:rowOff>66379</xdr:rowOff>
    </xdr:from>
    <xdr:to>
      <xdr:col>7</xdr:col>
      <xdr:colOff>552450</xdr:colOff>
      <xdr:row>50</xdr:row>
      <xdr:rowOff>0</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300" y="6505279"/>
          <a:ext cx="4371975" cy="2791121"/>
        </a:xfrm>
        <a:prstGeom prst="rect">
          <a:avLst/>
        </a:prstGeom>
      </xdr:spPr>
    </xdr:pic>
    <xdr:clientData/>
  </xdr:twoCellAnchor>
  <xdr:twoCellAnchor editAs="oneCell">
    <xdr:from>
      <xdr:col>5</xdr:col>
      <xdr:colOff>695326</xdr:colOff>
      <xdr:row>35</xdr:row>
      <xdr:rowOff>68376</xdr:rowOff>
    </xdr:from>
    <xdr:to>
      <xdr:col>13</xdr:col>
      <xdr:colOff>29255</xdr:colOff>
      <xdr:row>50</xdr:row>
      <xdr:rowOff>0</xdr:rowOff>
    </xdr:to>
    <xdr:pic>
      <xdr:nvPicPr>
        <xdr:cNvPr id="9" name="Pictur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00451" y="6507276"/>
          <a:ext cx="4267879" cy="2789124"/>
        </a:xfrm>
        <a:prstGeom prst="rect">
          <a:avLst/>
        </a:prstGeom>
      </xdr:spPr>
    </xdr:pic>
    <xdr:clientData/>
  </xdr:twoCellAnchor>
  <xdr:twoCellAnchor editAs="oneCell">
    <xdr:from>
      <xdr:col>0</xdr:col>
      <xdr:colOff>0</xdr:colOff>
      <xdr:row>68</xdr:row>
      <xdr:rowOff>0</xdr:rowOff>
    </xdr:from>
    <xdr:to>
      <xdr:col>10</xdr:col>
      <xdr:colOff>219075</xdr:colOff>
      <xdr:row>68</xdr:row>
      <xdr:rowOff>0</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25400"/>
          <a:ext cx="5648325" cy="0"/>
        </a:xfrm>
        <a:prstGeom prst="rect">
          <a:avLst/>
        </a:prstGeom>
      </xdr:spPr>
    </xdr:pic>
    <xdr:clientData/>
  </xdr:twoCellAnchor>
  <xdr:twoCellAnchor editAs="oneCell">
    <xdr:from>
      <xdr:col>5</xdr:col>
      <xdr:colOff>163422</xdr:colOff>
      <xdr:row>49</xdr:row>
      <xdr:rowOff>142875</xdr:rowOff>
    </xdr:from>
    <xdr:to>
      <xdr:col>13</xdr:col>
      <xdr:colOff>28575</xdr:colOff>
      <xdr:row>67</xdr:row>
      <xdr:rowOff>161924</xdr:rowOff>
    </xdr:to>
    <xdr:pic>
      <xdr:nvPicPr>
        <xdr:cNvPr id="11" name="Picture 1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068547" y="9248775"/>
          <a:ext cx="4799103" cy="3448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419100</xdr:rowOff>
    </xdr:from>
    <xdr:to>
      <xdr:col>1</xdr:col>
      <xdr:colOff>295275</xdr:colOff>
      <xdr:row>13</xdr:row>
      <xdr:rowOff>1243</xdr:rowOff>
    </xdr:to>
    <xdr:pic>
      <xdr:nvPicPr>
        <xdr:cNvPr id="33" name="Picture 21"/>
        <xdr:cNvPicPr>
          <a:picLocks noChangeAspect="1"/>
        </xdr:cNvPicPr>
      </xdr:nvPicPr>
      <xdr:blipFill>
        <a:blip xmlns:r="http://schemas.openxmlformats.org/officeDocument/2006/relationships" r:embed="rId1"/>
        <a:srcRect/>
        <a:stretch>
          <a:fillRect/>
        </a:stretch>
      </xdr:blipFill>
      <xdr:spPr bwMode="auto">
        <a:xfrm>
          <a:off x="1571625" y="12192000"/>
          <a:ext cx="295275" cy="0"/>
        </a:xfrm>
        <a:prstGeom prst="rect">
          <a:avLst/>
        </a:prstGeom>
        <a:noFill/>
        <a:ln w="9525">
          <a:noFill/>
          <a:miter lim="800000"/>
          <a:headEnd/>
          <a:tailEnd/>
        </a:ln>
      </xdr:spPr>
    </xdr:pic>
    <xdr:clientData/>
  </xdr:twoCellAnchor>
  <xdr:twoCellAnchor editAs="oneCell">
    <xdr:from>
      <xdr:col>1</xdr:col>
      <xdr:colOff>228600</xdr:colOff>
      <xdr:row>6</xdr:row>
      <xdr:rowOff>2257425</xdr:rowOff>
    </xdr:from>
    <xdr:to>
      <xdr:col>2</xdr:col>
      <xdr:colOff>0</xdr:colOff>
      <xdr:row>7</xdr:row>
      <xdr:rowOff>3462</xdr:rowOff>
    </xdr:to>
    <xdr:pic>
      <xdr:nvPicPr>
        <xdr:cNvPr id="35" name="Picture 21"/>
        <xdr:cNvPicPr>
          <a:picLocks noChangeAspect="1"/>
        </xdr:cNvPicPr>
      </xdr:nvPicPr>
      <xdr:blipFill>
        <a:blip xmlns:r="http://schemas.openxmlformats.org/officeDocument/2006/relationships" r:embed="rId2"/>
        <a:srcRect/>
        <a:stretch>
          <a:fillRect/>
        </a:stretch>
      </xdr:blipFill>
      <xdr:spPr bwMode="auto">
        <a:xfrm>
          <a:off x="1800225" y="2952750"/>
          <a:ext cx="381000" cy="0"/>
        </a:xfrm>
        <a:prstGeom prst="rect">
          <a:avLst/>
        </a:prstGeom>
        <a:noFill/>
        <a:ln w="9525">
          <a:noFill/>
          <a:miter lim="800000"/>
          <a:headEnd/>
          <a:tailEnd/>
        </a:ln>
      </xdr:spPr>
    </xdr:pic>
    <xdr:clientData/>
  </xdr:twoCellAnchor>
  <xdr:twoCellAnchor editAs="oneCell">
    <xdr:from>
      <xdr:col>1</xdr:col>
      <xdr:colOff>342900</xdr:colOff>
      <xdr:row>60</xdr:row>
      <xdr:rowOff>628650</xdr:rowOff>
    </xdr:from>
    <xdr:to>
      <xdr:col>2</xdr:col>
      <xdr:colOff>0</xdr:colOff>
      <xdr:row>61</xdr:row>
      <xdr:rowOff>2486</xdr:rowOff>
    </xdr:to>
    <xdr:pic>
      <xdr:nvPicPr>
        <xdr:cNvPr id="36" name="Picture 21"/>
        <xdr:cNvPicPr>
          <a:picLocks noChangeAspect="1"/>
        </xdr:cNvPicPr>
      </xdr:nvPicPr>
      <xdr:blipFill>
        <a:blip xmlns:r="http://schemas.openxmlformats.org/officeDocument/2006/relationships" r:embed="rId2"/>
        <a:srcRect/>
        <a:stretch>
          <a:fillRect/>
        </a:stretch>
      </xdr:blipFill>
      <xdr:spPr bwMode="auto">
        <a:xfrm>
          <a:off x="1914525" y="5648325"/>
          <a:ext cx="266700" cy="0"/>
        </a:xfrm>
        <a:prstGeom prst="rect">
          <a:avLst/>
        </a:prstGeom>
        <a:noFill/>
        <a:ln w="9525">
          <a:noFill/>
          <a:miter lim="800000"/>
          <a:headEnd/>
          <a:tailEnd/>
        </a:ln>
      </xdr:spPr>
    </xdr:pic>
    <xdr:clientData/>
  </xdr:twoCellAnchor>
  <xdr:twoCellAnchor editAs="oneCell">
    <xdr:from>
      <xdr:col>1</xdr:col>
      <xdr:colOff>238125</xdr:colOff>
      <xdr:row>62</xdr:row>
      <xdr:rowOff>1819275</xdr:rowOff>
    </xdr:from>
    <xdr:to>
      <xdr:col>2</xdr:col>
      <xdr:colOff>0</xdr:colOff>
      <xdr:row>63</xdr:row>
      <xdr:rowOff>0</xdr:rowOff>
    </xdr:to>
    <xdr:pic>
      <xdr:nvPicPr>
        <xdr:cNvPr id="39" name="Picture 21"/>
        <xdr:cNvPicPr>
          <a:picLocks noChangeAspect="1"/>
        </xdr:cNvPicPr>
      </xdr:nvPicPr>
      <xdr:blipFill>
        <a:blip xmlns:r="http://schemas.openxmlformats.org/officeDocument/2006/relationships" r:embed="rId2"/>
        <a:srcRect/>
        <a:stretch>
          <a:fillRect/>
        </a:stretch>
      </xdr:blipFill>
      <xdr:spPr bwMode="auto">
        <a:xfrm>
          <a:off x="1809750" y="10039350"/>
          <a:ext cx="371475" cy="0"/>
        </a:xfrm>
        <a:prstGeom prst="rect">
          <a:avLst/>
        </a:prstGeom>
        <a:noFill/>
        <a:ln w="9525">
          <a:noFill/>
          <a:miter lim="800000"/>
          <a:headEnd/>
          <a:tailEnd/>
        </a:ln>
      </xdr:spPr>
    </xdr:pic>
    <xdr:clientData/>
  </xdr:twoCellAnchor>
  <xdr:twoCellAnchor editAs="oneCell">
    <xdr:from>
      <xdr:col>1</xdr:col>
      <xdr:colOff>447675</xdr:colOff>
      <xdr:row>20</xdr:row>
      <xdr:rowOff>0</xdr:rowOff>
    </xdr:from>
    <xdr:to>
      <xdr:col>2</xdr:col>
      <xdr:colOff>0</xdr:colOff>
      <xdr:row>20</xdr:row>
      <xdr:rowOff>0</xdr:rowOff>
    </xdr:to>
    <xdr:pic>
      <xdr:nvPicPr>
        <xdr:cNvPr id="41" name="Picture 21"/>
        <xdr:cNvPicPr>
          <a:picLocks noChangeAspect="1"/>
        </xdr:cNvPicPr>
      </xdr:nvPicPr>
      <xdr:blipFill>
        <a:blip xmlns:r="http://schemas.openxmlformats.org/officeDocument/2006/relationships" r:embed="rId3"/>
        <a:srcRect/>
        <a:stretch>
          <a:fillRect/>
        </a:stretch>
      </xdr:blipFill>
      <xdr:spPr bwMode="auto">
        <a:xfrm>
          <a:off x="2019300" y="31899225"/>
          <a:ext cx="161925" cy="0"/>
        </a:xfrm>
        <a:prstGeom prst="rect">
          <a:avLst/>
        </a:prstGeom>
        <a:noFill/>
        <a:ln w="9525">
          <a:noFill/>
          <a:miter lim="800000"/>
          <a:headEnd/>
          <a:tailEnd/>
        </a:ln>
      </xdr:spPr>
    </xdr:pic>
    <xdr:clientData/>
  </xdr:twoCellAnchor>
  <xdr:twoCellAnchor editAs="oneCell">
    <xdr:from>
      <xdr:col>1</xdr:col>
      <xdr:colOff>19050</xdr:colOff>
      <xdr:row>20</xdr:row>
      <xdr:rowOff>0</xdr:rowOff>
    </xdr:from>
    <xdr:to>
      <xdr:col>1</xdr:col>
      <xdr:colOff>314325</xdr:colOff>
      <xdr:row>20</xdr:row>
      <xdr:rowOff>9525</xdr:rowOff>
    </xdr:to>
    <xdr:pic>
      <xdr:nvPicPr>
        <xdr:cNvPr id="43" name="Picture 21"/>
        <xdr:cNvPicPr>
          <a:picLocks noChangeAspect="1"/>
        </xdr:cNvPicPr>
      </xdr:nvPicPr>
      <xdr:blipFill>
        <a:blip xmlns:r="http://schemas.openxmlformats.org/officeDocument/2006/relationships" r:embed="rId4" cstate="print"/>
        <a:srcRect/>
        <a:stretch>
          <a:fillRect/>
        </a:stretch>
      </xdr:blipFill>
      <xdr:spPr bwMode="auto">
        <a:xfrm>
          <a:off x="1590675" y="31899225"/>
          <a:ext cx="295275" cy="9525"/>
        </a:xfrm>
        <a:prstGeom prst="rect">
          <a:avLst/>
        </a:prstGeom>
        <a:noFill/>
        <a:ln w="9525">
          <a:noFill/>
          <a:miter lim="800000"/>
          <a:headEnd/>
          <a:tailEnd/>
        </a:ln>
      </xdr:spPr>
    </xdr:pic>
    <xdr:clientData/>
  </xdr:twoCellAnchor>
  <xdr:twoCellAnchor editAs="oneCell">
    <xdr:from>
      <xdr:col>1</xdr:col>
      <xdr:colOff>419100</xdr:colOff>
      <xdr:row>14</xdr:row>
      <xdr:rowOff>0</xdr:rowOff>
    </xdr:from>
    <xdr:to>
      <xdr:col>2</xdr:col>
      <xdr:colOff>0</xdr:colOff>
      <xdr:row>14</xdr:row>
      <xdr:rowOff>3728</xdr:rowOff>
    </xdr:to>
    <xdr:pic>
      <xdr:nvPicPr>
        <xdr:cNvPr id="44" name="Picture 12"/>
        <xdr:cNvPicPr>
          <a:picLocks noChangeAspect="1"/>
        </xdr:cNvPicPr>
      </xdr:nvPicPr>
      <xdr:blipFill>
        <a:blip xmlns:r="http://schemas.openxmlformats.org/officeDocument/2006/relationships" r:embed="rId5"/>
        <a:srcRect/>
        <a:stretch>
          <a:fillRect/>
        </a:stretch>
      </xdr:blipFill>
      <xdr:spPr bwMode="auto">
        <a:xfrm>
          <a:off x="1990725" y="16249650"/>
          <a:ext cx="190500" cy="0"/>
        </a:xfrm>
        <a:prstGeom prst="rect">
          <a:avLst/>
        </a:prstGeom>
        <a:noFill/>
        <a:ln w="9525">
          <a:noFill/>
          <a:miter lim="800000"/>
          <a:headEnd/>
          <a:tailEnd/>
        </a:ln>
      </xdr:spPr>
    </xdr:pic>
    <xdr:clientData/>
  </xdr:twoCellAnchor>
  <xdr:twoCellAnchor editAs="oneCell">
    <xdr:from>
      <xdr:col>1</xdr:col>
      <xdr:colOff>323850</xdr:colOff>
      <xdr:row>14</xdr:row>
      <xdr:rowOff>2209800</xdr:rowOff>
    </xdr:from>
    <xdr:to>
      <xdr:col>2</xdr:col>
      <xdr:colOff>0</xdr:colOff>
      <xdr:row>14</xdr:row>
      <xdr:rowOff>2213344</xdr:rowOff>
    </xdr:to>
    <xdr:pic>
      <xdr:nvPicPr>
        <xdr:cNvPr id="45" name="Picture 21"/>
        <xdr:cNvPicPr>
          <a:picLocks noChangeAspect="1"/>
        </xdr:cNvPicPr>
      </xdr:nvPicPr>
      <xdr:blipFill>
        <a:blip xmlns:r="http://schemas.openxmlformats.org/officeDocument/2006/relationships" r:embed="rId2"/>
        <a:srcRect/>
        <a:stretch>
          <a:fillRect/>
        </a:stretch>
      </xdr:blipFill>
      <xdr:spPr bwMode="auto">
        <a:xfrm>
          <a:off x="1895475" y="18459450"/>
          <a:ext cx="285750" cy="0"/>
        </a:xfrm>
        <a:prstGeom prst="rect">
          <a:avLst/>
        </a:prstGeom>
        <a:noFill/>
        <a:ln w="9525">
          <a:noFill/>
          <a:miter lim="800000"/>
          <a:headEnd/>
          <a:tailEnd/>
        </a:ln>
      </xdr:spPr>
    </xdr:pic>
    <xdr:clientData/>
  </xdr:twoCellAnchor>
  <xdr:twoCellAnchor editAs="oneCell">
    <xdr:from>
      <xdr:col>1</xdr:col>
      <xdr:colOff>400050</xdr:colOff>
      <xdr:row>63</xdr:row>
      <xdr:rowOff>933450</xdr:rowOff>
    </xdr:from>
    <xdr:to>
      <xdr:col>2</xdr:col>
      <xdr:colOff>0</xdr:colOff>
      <xdr:row>63</xdr:row>
      <xdr:rowOff>933450</xdr:rowOff>
    </xdr:to>
    <xdr:pic>
      <xdr:nvPicPr>
        <xdr:cNvPr id="46" name="Picture 61"/>
        <xdr:cNvPicPr>
          <a:picLocks noChangeAspect="1"/>
        </xdr:cNvPicPr>
      </xdr:nvPicPr>
      <xdr:blipFill>
        <a:blip xmlns:r="http://schemas.openxmlformats.org/officeDocument/2006/relationships" r:embed="rId6"/>
        <a:srcRect/>
        <a:stretch>
          <a:fillRect/>
        </a:stretch>
      </xdr:blipFill>
      <xdr:spPr bwMode="auto">
        <a:xfrm>
          <a:off x="1971675" y="10972800"/>
          <a:ext cx="209550" cy="0"/>
        </a:xfrm>
        <a:prstGeom prst="rect">
          <a:avLst/>
        </a:prstGeom>
        <a:noFill/>
        <a:ln w="9525">
          <a:noFill/>
          <a:miter lim="800000"/>
          <a:headEnd/>
          <a:tailEnd/>
        </a:ln>
      </xdr:spPr>
    </xdr:pic>
    <xdr:clientData/>
  </xdr:twoCellAnchor>
  <xdr:twoCellAnchor editAs="oneCell">
    <xdr:from>
      <xdr:col>1</xdr:col>
      <xdr:colOff>38100</xdr:colOff>
      <xdr:row>26</xdr:row>
      <xdr:rowOff>0</xdr:rowOff>
    </xdr:from>
    <xdr:to>
      <xdr:col>1</xdr:col>
      <xdr:colOff>333375</xdr:colOff>
      <xdr:row>26</xdr:row>
      <xdr:rowOff>9525</xdr:rowOff>
    </xdr:to>
    <xdr:pic>
      <xdr:nvPicPr>
        <xdr:cNvPr id="48" name="Picture 21"/>
        <xdr:cNvPicPr>
          <a:picLocks noChangeAspect="1"/>
        </xdr:cNvPicPr>
      </xdr:nvPicPr>
      <xdr:blipFill>
        <a:blip xmlns:r="http://schemas.openxmlformats.org/officeDocument/2006/relationships" r:embed="rId4" cstate="print"/>
        <a:srcRect/>
        <a:stretch>
          <a:fillRect/>
        </a:stretch>
      </xdr:blipFill>
      <xdr:spPr bwMode="auto">
        <a:xfrm>
          <a:off x="1609725" y="57788175"/>
          <a:ext cx="295275" cy="9525"/>
        </a:xfrm>
        <a:prstGeom prst="rect">
          <a:avLst/>
        </a:prstGeom>
        <a:noFill/>
        <a:ln w="9525">
          <a:noFill/>
          <a:miter lim="800000"/>
          <a:headEnd/>
          <a:tailEnd/>
        </a:ln>
      </xdr:spPr>
    </xdr:pic>
    <xdr:clientData/>
  </xdr:twoCellAnchor>
  <xdr:twoCellAnchor editAs="oneCell">
    <xdr:from>
      <xdr:col>1</xdr:col>
      <xdr:colOff>409575</xdr:colOff>
      <xdr:row>45</xdr:row>
      <xdr:rowOff>0</xdr:rowOff>
    </xdr:from>
    <xdr:to>
      <xdr:col>2</xdr:col>
      <xdr:colOff>0</xdr:colOff>
      <xdr:row>45</xdr:row>
      <xdr:rowOff>0</xdr:rowOff>
    </xdr:to>
    <xdr:pic>
      <xdr:nvPicPr>
        <xdr:cNvPr id="53" name="Picture 61"/>
        <xdr:cNvPicPr>
          <a:picLocks noChangeAspect="1"/>
        </xdr:cNvPicPr>
      </xdr:nvPicPr>
      <xdr:blipFill>
        <a:blip xmlns:r="http://schemas.openxmlformats.org/officeDocument/2006/relationships" r:embed="rId7"/>
        <a:srcRect/>
        <a:stretch>
          <a:fillRect/>
        </a:stretch>
      </xdr:blipFill>
      <xdr:spPr bwMode="auto">
        <a:xfrm>
          <a:off x="1981200" y="95307150"/>
          <a:ext cx="200025" cy="0"/>
        </a:xfrm>
        <a:prstGeom prst="rect">
          <a:avLst/>
        </a:prstGeom>
        <a:noFill/>
        <a:ln w="9525">
          <a:noFill/>
          <a:miter lim="800000"/>
          <a:headEnd/>
          <a:tailEnd/>
        </a:ln>
      </xdr:spPr>
    </xdr:pic>
    <xdr:clientData/>
  </xdr:twoCellAnchor>
  <xdr:twoCellAnchor editAs="oneCell">
    <xdr:from>
      <xdr:col>1</xdr:col>
      <xdr:colOff>409575</xdr:colOff>
      <xdr:row>55</xdr:row>
      <xdr:rowOff>0</xdr:rowOff>
    </xdr:from>
    <xdr:to>
      <xdr:col>2</xdr:col>
      <xdr:colOff>0</xdr:colOff>
      <xdr:row>55</xdr:row>
      <xdr:rowOff>0</xdr:rowOff>
    </xdr:to>
    <xdr:pic>
      <xdr:nvPicPr>
        <xdr:cNvPr id="34" name="Picture 61"/>
        <xdr:cNvPicPr>
          <a:picLocks noChangeAspect="1"/>
        </xdr:cNvPicPr>
      </xdr:nvPicPr>
      <xdr:blipFill>
        <a:blip xmlns:r="http://schemas.openxmlformats.org/officeDocument/2006/relationships" r:embed="rId7"/>
        <a:srcRect/>
        <a:stretch>
          <a:fillRect/>
        </a:stretch>
      </xdr:blipFill>
      <xdr:spPr bwMode="auto">
        <a:xfrm>
          <a:off x="542925" y="38528625"/>
          <a:ext cx="200025" cy="0"/>
        </a:xfrm>
        <a:prstGeom prst="rect">
          <a:avLst/>
        </a:prstGeom>
        <a:noFill/>
        <a:ln w="9525">
          <a:noFill/>
          <a:miter lim="800000"/>
          <a:headEnd/>
          <a:tailEnd/>
        </a:ln>
      </xdr:spPr>
    </xdr:pic>
    <xdr:clientData/>
  </xdr:twoCellAnchor>
  <xdr:twoCellAnchor editAs="oneCell">
    <xdr:from>
      <xdr:col>1</xdr:col>
      <xdr:colOff>409575</xdr:colOff>
      <xdr:row>77</xdr:row>
      <xdr:rowOff>0</xdr:rowOff>
    </xdr:from>
    <xdr:to>
      <xdr:col>2</xdr:col>
      <xdr:colOff>0</xdr:colOff>
      <xdr:row>77</xdr:row>
      <xdr:rowOff>0</xdr:rowOff>
    </xdr:to>
    <xdr:pic>
      <xdr:nvPicPr>
        <xdr:cNvPr id="65" name="Picture 61"/>
        <xdr:cNvPicPr>
          <a:picLocks noChangeAspect="1"/>
        </xdr:cNvPicPr>
      </xdr:nvPicPr>
      <xdr:blipFill>
        <a:blip xmlns:r="http://schemas.openxmlformats.org/officeDocument/2006/relationships" r:embed="rId7"/>
        <a:srcRect/>
        <a:stretch>
          <a:fillRect/>
        </a:stretch>
      </xdr:blipFill>
      <xdr:spPr bwMode="auto">
        <a:xfrm>
          <a:off x="542925" y="38528625"/>
          <a:ext cx="200025" cy="0"/>
        </a:xfrm>
        <a:prstGeom prst="rect">
          <a:avLst/>
        </a:prstGeom>
        <a:noFill/>
        <a:ln w="9525">
          <a:noFill/>
          <a:miter lim="800000"/>
          <a:headEnd/>
          <a:tailEnd/>
        </a:ln>
      </xdr:spPr>
    </xdr:pic>
    <xdr:clientData/>
  </xdr:twoCellAnchor>
  <xdr:twoCellAnchor editAs="oneCell">
    <xdr:from>
      <xdr:col>1</xdr:col>
      <xdr:colOff>381000</xdr:colOff>
      <xdr:row>72</xdr:row>
      <xdr:rowOff>1543050</xdr:rowOff>
    </xdr:from>
    <xdr:to>
      <xdr:col>2</xdr:col>
      <xdr:colOff>0</xdr:colOff>
      <xdr:row>72</xdr:row>
      <xdr:rowOff>1549110</xdr:rowOff>
    </xdr:to>
    <xdr:pic>
      <xdr:nvPicPr>
        <xdr:cNvPr id="66" name="Picture 30"/>
        <xdr:cNvPicPr>
          <a:picLocks noChangeAspect="1"/>
        </xdr:cNvPicPr>
      </xdr:nvPicPr>
      <xdr:blipFill>
        <a:blip xmlns:r="http://schemas.openxmlformats.org/officeDocument/2006/relationships" r:embed="rId8"/>
        <a:srcRect/>
        <a:stretch>
          <a:fillRect/>
        </a:stretch>
      </xdr:blipFill>
      <xdr:spPr bwMode="auto">
        <a:xfrm>
          <a:off x="514350" y="33432750"/>
          <a:ext cx="228600" cy="6350"/>
        </a:xfrm>
        <a:prstGeom prst="rect">
          <a:avLst/>
        </a:prstGeom>
        <a:noFill/>
        <a:ln w="9525">
          <a:noFill/>
          <a:miter lim="800000"/>
          <a:headEnd/>
          <a:tailEnd/>
        </a:ln>
      </xdr:spPr>
    </xdr:pic>
    <xdr:clientData/>
  </xdr:twoCellAnchor>
  <xdr:twoCellAnchor editAs="oneCell">
    <xdr:from>
      <xdr:col>1</xdr:col>
      <xdr:colOff>342900</xdr:colOff>
      <xdr:row>86</xdr:row>
      <xdr:rowOff>628650</xdr:rowOff>
    </xdr:from>
    <xdr:to>
      <xdr:col>2</xdr:col>
      <xdr:colOff>0</xdr:colOff>
      <xdr:row>86</xdr:row>
      <xdr:rowOff>628650</xdr:rowOff>
    </xdr:to>
    <xdr:pic>
      <xdr:nvPicPr>
        <xdr:cNvPr id="68" name="Picture 21"/>
        <xdr:cNvPicPr>
          <a:picLocks noChangeAspect="1"/>
        </xdr:cNvPicPr>
      </xdr:nvPicPr>
      <xdr:blipFill>
        <a:blip xmlns:r="http://schemas.openxmlformats.org/officeDocument/2006/relationships" r:embed="rId2"/>
        <a:srcRect/>
        <a:stretch>
          <a:fillRect/>
        </a:stretch>
      </xdr:blipFill>
      <xdr:spPr bwMode="auto">
        <a:xfrm>
          <a:off x="476250" y="3895725"/>
          <a:ext cx="266700" cy="0"/>
        </a:xfrm>
        <a:prstGeom prst="rect">
          <a:avLst/>
        </a:prstGeom>
        <a:noFill/>
        <a:ln w="9525">
          <a:noFill/>
          <a:miter lim="800000"/>
          <a:headEnd/>
          <a:tailEnd/>
        </a:ln>
      </xdr:spPr>
    </xdr:pic>
    <xdr:clientData/>
  </xdr:twoCellAnchor>
  <xdr:twoCellAnchor editAs="oneCell">
    <xdr:from>
      <xdr:col>1</xdr:col>
      <xdr:colOff>228600</xdr:colOff>
      <xdr:row>61</xdr:row>
      <xdr:rowOff>0</xdr:rowOff>
    </xdr:from>
    <xdr:to>
      <xdr:col>2</xdr:col>
      <xdr:colOff>285750</xdr:colOff>
      <xdr:row>61</xdr:row>
      <xdr:rowOff>3462</xdr:rowOff>
    </xdr:to>
    <xdr:pic>
      <xdr:nvPicPr>
        <xdr:cNvPr id="26" name="Picture 21"/>
        <xdr:cNvPicPr>
          <a:picLocks noChangeAspect="1"/>
        </xdr:cNvPicPr>
      </xdr:nvPicPr>
      <xdr:blipFill>
        <a:blip xmlns:r="http://schemas.openxmlformats.org/officeDocument/2006/relationships" r:embed="rId2"/>
        <a:srcRect/>
        <a:stretch>
          <a:fillRect/>
        </a:stretch>
      </xdr:blipFill>
      <xdr:spPr bwMode="auto">
        <a:xfrm>
          <a:off x="6505575" y="2295525"/>
          <a:ext cx="3600450" cy="3462"/>
        </a:xfrm>
        <a:prstGeom prst="rect">
          <a:avLst/>
        </a:prstGeom>
        <a:noFill/>
        <a:ln w="9525">
          <a:noFill/>
          <a:miter lim="800000"/>
          <a:headEnd/>
          <a:tailEnd/>
        </a:ln>
      </xdr:spPr>
    </xdr:pic>
    <xdr:clientData/>
  </xdr:twoCellAnchor>
  <xdr:twoCellAnchor editAs="oneCell">
    <xdr:from>
      <xdr:col>1</xdr:col>
      <xdr:colOff>419100</xdr:colOff>
      <xdr:row>15</xdr:row>
      <xdr:rowOff>0</xdr:rowOff>
    </xdr:from>
    <xdr:to>
      <xdr:col>2</xdr:col>
      <xdr:colOff>285750</xdr:colOff>
      <xdr:row>15</xdr:row>
      <xdr:rowOff>0</xdr:rowOff>
    </xdr:to>
    <xdr:pic>
      <xdr:nvPicPr>
        <xdr:cNvPr id="29" name="Picture 12"/>
        <xdr:cNvPicPr>
          <a:picLocks noChangeAspect="1"/>
        </xdr:cNvPicPr>
      </xdr:nvPicPr>
      <xdr:blipFill>
        <a:blip xmlns:r="http://schemas.openxmlformats.org/officeDocument/2006/relationships" r:embed="rId5"/>
        <a:srcRect/>
        <a:stretch>
          <a:fillRect/>
        </a:stretch>
      </xdr:blipFill>
      <xdr:spPr bwMode="auto">
        <a:xfrm>
          <a:off x="6696075" y="16764000"/>
          <a:ext cx="3409950" cy="0"/>
        </a:xfrm>
        <a:prstGeom prst="rect">
          <a:avLst/>
        </a:prstGeom>
        <a:noFill/>
        <a:ln w="9525">
          <a:noFill/>
          <a:miter lim="800000"/>
          <a:headEnd/>
          <a:tailEnd/>
        </a:ln>
      </xdr:spPr>
    </xdr:pic>
    <xdr:clientData/>
  </xdr:twoCellAnchor>
  <xdr:twoCellAnchor editAs="oneCell">
    <xdr:from>
      <xdr:col>1</xdr:col>
      <xdr:colOff>409575</xdr:colOff>
      <xdr:row>54</xdr:row>
      <xdr:rowOff>0</xdr:rowOff>
    </xdr:from>
    <xdr:to>
      <xdr:col>2</xdr:col>
      <xdr:colOff>285750</xdr:colOff>
      <xdr:row>54</xdr:row>
      <xdr:rowOff>0</xdr:rowOff>
    </xdr:to>
    <xdr:pic>
      <xdr:nvPicPr>
        <xdr:cNvPr id="31" name="Picture 61"/>
        <xdr:cNvPicPr>
          <a:picLocks noChangeAspect="1"/>
        </xdr:cNvPicPr>
      </xdr:nvPicPr>
      <xdr:blipFill>
        <a:blip xmlns:r="http://schemas.openxmlformats.org/officeDocument/2006/relationships" r:embed="rId7"/>
        <a:srcRect/>
        <a:stretch>
          <a:fillRect/>
        </a:stretch>
      </xdr:blipFill>
      <xdr:spPr bwMode="auto">
        <a:xfrm>
          <a:off x="6686550" y="49491900"/>
          <a:ext cx="3419475" cy="0"/>
        </a:xfrm>
        <a:prstGeom prst="rect">
          <a:avLst/>
        </a:prstGeom>
        <a:noFill/>
        <a:ln w="9525">
          <a:noFill/>
          <a:miter lim="800000"/>
          <a:headEnd/>
          <a:tailEnd/>
        </a:ln>
      </xdr:spPr>
    </xdr:pic>
    <xdr:clientData/>
  </xdr:twoCellAnchor>
  <xdr:twoCellAnchor editAs="oneCell">
    <xdr:from>
      <xdr:col>1</xdr:col>
      <xdr:colOff>342900</xdr:colOff>
      <xdr:row>85</xdr:row>
      <xdr:rowOff>628650</xdr:rowOff>
    </xdr:from>
    <xdr:to>
      <xdr:col>2</xdr:col>
      <xdr:colOff>285750</xdr:colOff>
      <xdr:row>85</xdr:row>
      <xdr:rowOff>628650</xdr:rowOff>
    </xdr:to>
    <xdr:pic>
      <xdr:nvPicPr>
        <xdr:cNvPr id="37" name="Picture 21"/>
        <xdr:cNvPicPr>
          <a:picLocks noChangeAspect="1"/>
        </xdr:cNvPicPr>
      </xdr:nvPicPr>
      <xdr:blipFill>
        <a:blip xmlns:r="http://schemas.openxmlformats.org/officeDocument/2006/relationships" r:embed="rId2"/>
        <a:srcRect/>
        <a:stretch>
          <a:fillRect/>
        </a:stretch>
      </xdr:blipFill>
      <xdr:spPr bwMode="auto">
        <a:xfrm>
          <a:off x="6619875" y="63636525"/>
          <a:ext cx="3486150" cy="0"/>
        </a:xfrm>
        <a:prstGeom prst="rect">
          <a:avLst/>
        </a:prstGeom>
        <a:noFill/>
        <a:ln w="9525">
          <a:noFill/>
          <a:miter lim="800000"/>
          <a:headEnd/>
          <a:tailEnd/>
        </a:ln>
      </xdr:spPr>
    </xdr:pic>
    <xdr:clientData/>
  </xdr:twoCellAnchor>
  <xdr:twoCellAnchor>
    <xdr:from>
      <xdr:col>1</xdr:col>
      <xdr:colOff>66675</xdr:colOff>
      <xdr:row>0</xdr:row>
      <xdr:rowOff>0</xdr:rowOff>
    </xdr:from>
    <xdr:to>
      <xdr:col>5</xdr:col>
      <xdr:colOff>0</xdr:colOff>
      <xdr:row>3</xdr:row>
      <xdr:rowOff>142875</xdr:rowOff>
    </xdr:to>
    <xdr:grpSp>
      <xdr:nvGrpSpPr>
        <xdr:cNvPr id="60" name="Group 59"/>
        <xdr:cNvGrpSpPr>
          <a:grpSpLocks noChangeAspect="1"/>
        </xdr:cNvGrpSpPr>
      </xdr:nvGrpSpPr>
      <xdr:grpSpPr>
        <a:xfrm>
          <a:off x="200025" y="0"/>
          <a:ext cx="7029450" cy="714375"/>
          <a:chOff x="-101377" y="1052736"/>
          <a:chExt cx="9593683" cy="780251"/>
        </a:xfrm>
      </xdr:grpSpPr>
      <xdr:pic>
        <xdr:nvPicPr>
          <xdr:cNvPr id="61" name="Picture 6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1377" y="1052736"/>
            <a:ext cx="1738469" cy="780251"/>
          </a:xfrm>
          <a:prstGeom prst="rect">
            <a:avLst/>
          </a:prstGeom>
        </xdr:spPr>
      </xdr:pic>
      <xdr:pic>
        <xdr:nvPicPr>
          <xdr:cNvPr id="62" name="Picture 6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63" name="Rounded Rectangle 62"/>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“Ventas” 2015</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133350</xdr:colOff>
      <xdr:row>11</xdr:row>
      <xdr:rowOff>38099</xdr:rowOff>
    </xdr:from>
    <xdr:to>
      <xdr:col>17</xdr:col>
      <xdr:colOff>295275</xdr:colOff>
      <xdr:row>11</xdr:row>
      <xdr:rowOff>152400</xdr:rowOff>
    </xdr:to>
    <xdr:sp macro="" textlink="">
      <xdr:nvSpPr>
        <xdr:cNvPr id="2" name="Down Arrow 1"/>
        <xdr:cNvSpPr/>
      </xdr:nvSpPr>
      <xdr:spPr>
        <a:xfrm>
          <a:off x="895350" y="25622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133350</xdr:colOff>
      <xdr:row>11</xdr:row>
      <xdr:rowOff>38099</xdr:rowOff>
    </xdr:from>
    <xdr:to>
      <xdr:col>19</xdr:col>
      <xdr:colOff>295275</xdr:colOff>
      <xdr:row>11</xdr:row>
      <xdr:rowOff>152400</xdr:rowOff>
    </xdr:to>
    <xdr:sp macro="" textlink="">
      <xdr:nvSpPr>
        <xdr:cNvPr id="3" name="Down Arrow 2"/>
        <xdr:cNvSpPr/>
      </xdr:nvSpPr>
      <xdr:spPr>
        <a:xfrm>
          <a:off x="2114550" y="1962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95250</xdr:colOff>
      <xdr:row>11</xdr:row>
      <xdr:rowOff>38099</xdr:rowOff>
    </xdr:from>
    <xdr:to>
      <xdr:col>18</xdr:col>
      <xdr:colOff>257175</xdr:colOff>
      <xdr:row>11</xdr:row>
      <xdr:rowOff>152400</xdr:rowOff>
    </xdr:to>
    <xdr:sp macro="" textlink="">
      <xdr:nvSpPr>
        <xdr:cNvPr id="4" name="Down Arrow 3"/>
        <xdr:cNvSpPr/>
      </xdr:nvSpPr>
      <xdr:spPr>
        <a:xfrm>
          <a:off x="1743075" y="1962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123825</xdr:colOff>
      <xdr:row>32</xdr:row>
      <xdr:rowOff>28574</xdr:rowOff>
    </xdr:from>
    <xdr:to>
      <xdr:col>2</xdr:col>
      <xdr:colOff>285750</xdr:colOff>
      <xdr:row>32</xdr:row>
      <xdr:rowOff>142875</xdr:rowOff>
    </xdr:to>
    <xdr:sp macro="" textlink="">
      <xdr:nvSpPr>
        <xdr:cNvPr id="5" name="Down Arrow 4"/>
        <xdr:cNvSpPr/>
      </xdr:nvSpPr>
      <xdr:spPr>
        <a:xfrm>
          <a:off x="3295650"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123825</xdr:colOff>
      <xdr:row>32</xdr:row>
      <xdr:rowOff>28574</xdr:rowOff>
    </xdr:from>
    <xdr:to>
      <xdr:col>4</xdr:col>
      <xdr:colOff>285750</xdr:colOff>
      <xdr:row>32</xdr:row>
      <xdr:rowOff>142875</xdr:rowOff>
    </xdr:to>
    <xdr:sp macro="" textlink="">
      <xdr:nvSpPr>
        <xdr:cNvPr id="6" name="Down Arrow 5"/>
        <xdr:cNvSpPr/>
      </xdr:nvSpPr>
      <xdr:spPr>
        <a:xfrm>
          <a:off x="4038600"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85725</xdr:colOff>
      <xdr:row>32</xdr:row>
      <xdr:rowOff>28574</xdr:rowOff>
    </xdr:from>
    <xdr:to>
      <xdr:col>3</xdr:col>
      <xdr:colOff>247650</xdr:colOff>
      <xdr:row>32</xdr:row>
      <xdr:rowOff>142875</xdr:rowOff>
    </xdr:to>
    <xdr:sp macro="" textlink="">
      <xdr:nvSpPr>
        <xdr:cNvPr id="7" name="Down Arrow 6"/>
        <xdr:cNvSpPr/>
      </xdr:nvSpPr>
      <xdr:spPr>
        <a:xfrm>
          <a:off x="3667125"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11</xdr:row>
      <xdr:rowOff>38099</xdr:rowOff>
    </xdr:from>
    <xdr:to>
      <xdr:col>7</xdr:col>
      <xdr:colOff>295275</xdr:colOff>
      <xdr:row>11</xdr:row>
      <xdr:rowOff>152400</xdr:rowOff>
    </xdr:to>
    <xdr:sp macro="" textlink="">
      <xdr:nvSpPr>
        <xdr:cNvPr id="8" name="Down Arrow 7"/>
        <xdr:cNvSpPr/>
      </xdr:nvSpPr>
      <xdr:spPr>
        <a:xfrm>
          <a:off x="5238750"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133350</xdr:colOff>
      <xdr:row>11</xdr:row>
      <xdr:rowOff>38099</xdr:rowOff>
    </xdr:from>
    <xdr:to>
      <xdr:col>9</xdr:col>
      <xdr:colOff>295275</xdr:colOff>
      <xdr:row>11</xdr:row>
      <xdr:rowOff>152400</xdr:rowOff>
    </xdr:to>
    <xdr:sp macro="" textlink="">
      <xdr:nvSpPr>
        <xdr:cNvPr id="9" name="Down Arrow 8"/>
        <xdr:cNvSpPr/>
      </xdr:nvSpPr>
      <xdr:spPr>
        <a:xfrm>
          <a:off x="5981700"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95250</xdr:colOff>
      <xdr:row>11</xdr:row>
      <xdr:rowOff>38099</xdr:rowOff>
    </xdr:from>
    <xdr:to>
      <xdr:col>8</xdr:col>
      <xdr:colOff>257175</xdr:colOff>
      <xdr:row>11</xdr:row>
      <xdr:rowOff>152400</xdr:rowOff>
    </xdr:to>
    <xdr:sp macro="" textlink="">
      <xdr:nvSpPr>
        <xdr:cNvPr id="10" name="Down Arrow 9"/>
        <xdr:cNvSpPr/>
      </xdr:nvSpPr>
      <xdr:spPr>
        <a:xfrm>
          <a:off x="5610225"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123825</xdr:colOff>
      <xdr:row>32</xdr:row>
      <xdr:rowOff>38099</xdr:rowOff>
    </xdr:from>
    <xdr:to>
      <xdr:col>7</xdr:col>
      <xdr:colOff>285750</xdr:colOff>
      <xdr:row>32</xdr:row>
      <xdr:rowOff>152400</xdr:rowOff>
    </xdr:to>
    <xdr:sp macro="" textlink="">
      <xdr:nvSpPr>
        <xdr:cNvPr id="11" name="Down Arrow 10"/>
        <xdr:cNvSpPr/>
      </xdr:nvSpPr>
      <xdr:spPr>
        <a:xfrm>
          <a:off x="7162800"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123825</xdr:colOff>
      <xdr:row>32</xdr:row>
      <xdr:rowOff>38099</xdr:rowOff>
    </xdr:from>
    <xdr:to>
      <xdr:col>9</xdr:col>
      <xdr:colOff>285750</xdr:colOff>
      <xdr:row>32</xdr:row>
      <xdr:rowOff>152400</xdr:rowOff>
    </xdr:to>
    <xdr:sp macro="" textlink="">
      <xdr:nvSpPr>
        <xdr:cNvPr id="12" name="Down Arrow 11"/>
        <xdr:cNvSpPr/>
      </xdr:nvSpPr>
      <xdr:spPr>
        <a:xfrm>
          <a:off x="7905750"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85725</xdr:colOff>
      <xdr:row>32</xdr:row>
      <xdr:rowOff>38099</xdr:rowOff>
    </xdr:from>
    <xdr:to>
      <xdr:col>8</xdr:col>
      <xdr:colOff>247650</xdr:colOff>
      <xdr:row>32</xdr:row>
      <xdr:rowOff>152400</xdr:rowOff>
    </xdr:to>
    <xdr:sp macro="" textlink="">
      <xdr:nvSpPr>
        <xdr:cNvPr id="13" name="Down Arrow 12"/>
        <xdr:cNvSpPr/>
      </xdr:nvSpPr>
      <xdr:spPr>
        <a:xfrm>
          <a:off x="7534275"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12</xdr:col>
      <xdr:colOff>123825</xdr:colOff>
      <xdr:row>11</xdr:row>
      <xdr:rowOff>38099</xdr:rowOff>
    </xdr:from>
    <xdr:to>
      <xdr:col>12</xdr:col>
      <xdr:colOff>285750</xdr:colOff>
      <xdr:row>11</xdr:row>
      <xdr:rowOff>152400</xdr:rowOff>
    </xdr:to>
    <xdr:sp macro="" textlink="">
      <xdr:nvSpPr>
        <xdr:cNvPr id="14" name="Down Arrow 13"/>
        <xdr:cNvSpPr/>
      </xdr:nvSpPr>
      <xdr:spPr>
        <a:xfrm>
          <a:off x="9096375"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123825</xdr:colOff>
      <xdr:row>11</xdr:row>
      <xdr:rowOff>38099</xdr:rowOff>
    </xdr:from>
    <xdr:to>
      <xdr:col>14</xdr:col>
      <xdr:colOff>285750</xdr:colOff>
      <xdr:row>11</xdr:row>
      <xdr:rowOff>152400</xdr:rowOff>
    </xdr:to>
    <xdr:sp macro="" textlink="">
      <xdr:nvSpPr>
        <xdr:cNvPr id="15" name="Down Arrow 14"/>
        <xdr:cNvSpPr/>
      </xdr:nvSpPr>
      <xdr:spPr>
        <a:xfrm>
          <a:off x="9839325"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85725</xdr:colOff>
      <xdr:row>11</xdr:row>
      <xdr:rowOff>38099</xdr:rowOff>
    </xdr:from>
    <xdr:to>
      <xdr:col>13</xdr:col>
      <xdr:colOff>247650</xdr:colOff>
      <xdr:row>11</xdr:row>
      <xdr:rowOff>152400</xdr:rowOff>
    </xdr:to>
    <xdr:sp macro="" textlink="">
      <xdr:nvSpPr>
        <xdr:cNvPr id="16" name="Down Arrow 15"/>
        <xdr:cNvSpPr/>
      </xdr:nvSpPr>
      <xdr:spPr>
        <a:xfrm>
          <a:off x="9467850"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16</xdr:col>
      <xdr:colOff>9525</xdr:colOff>
      <xdr:row>15</xdr:row>
      <xdr:rowOff>95250</xdr:rowOff>
    </xdr:from>
    <xdr:to>
      <xdr:col>19</xdr:col>
      <xdr:colOff>304800</xdr:colOff>
      <xdr:row>24</xdr:row>
      <xdr:rowOff>142875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36</xdr:row>
      <xdr:rowOff>85725</xdr:rowOff>
    </xdr:from>
    <xdr:to>
      <xdr:col>4</xdr:col>
      <xdr:colOff>304800</xdr:colOff>
      <xdr:row>45</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180975</xdr:colOff>
      <xdr:row>15</xdr:row>
      <xdr:rowOff>85725</xdr:rowOff>
    </xdr:from>
    <xdr:to>
      <xdr:col>9</xdr:col>
      <xdr:colOff>409575</xdr:colOff>
      <xdr:row>24</xdr:row>
      <xdr:rowOff>171450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xdr:colOff>
      <xdr:row>36</xdr:row>
      <xdr:rowOff>123825</xdr:rowOff>
    </xdr:from>
    <xdr:to>
      <xdr:col>10</xdr:col>
      <xdr:colOff>0</xdr:colOff>
      <xdr:row>46</xdr:row>
      <xdr:rowOff>38100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95250</xdr:colOff>
      <xdr:row>15</xdr:row>
      <xdr:rowOff>104775</xdr:rowOff>
    </xdr:from>
    <xdr:to>
      <xdr:col>14</xdr:col>
      <xdr:colOff>381000</xdr:colOff>
      <xdr:row>24</xdr:row>
      <xdr:rowOff>142875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123825</xdr:colOff>
      <xdr:row>34</xdr:row>
      <xdr:rowOff>38099</xdr:rowOff>
    </xdr:from>
    <xdr:to>
      <xdr:col>17</xdr:col>
      <xdr:colOff>285750</xdr:colOff>
      <xdr:row>34</xdr:row>
      <xdr:rowOff>152400</xdr:rowOff>
    </xdr:to>
    <xdr:sp macro="" textlink="">
      <xdr:nvSpPr>
        <xdr:cNvPr id="25" name="Down Arrow 24"/>
        <xdr:cNvSpPr/>
      </xdr:nvSpPr>
      <xdr:spPr>
        <a:xfrm>
          <a:off x="4752975"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123825</xdr:colOff>
      <xdr:row>34</xdr:row>
      <xdr:rowOff>38099</xdr:rowOff>
    </xdr:from>
    <xdr:to>
      <xdr:col>19</xdr:col>
      <xdr:colOff>285750</xdr:colOff>
      <xdr:row>34</xdr:row>
      <xdr:rowOff>152400</xdr:rowOff>
    </xdr:to>
    <xdr:sp macro="" textlink="">
      <xdr:nvSpPr>
        <xdr:cNvPr id="26" name="Down Arrow 25"/>
        <xdr:cNvSpPr/>
      </xdr:nvSpPr>
      <xdr:spPr>
        <a:xfrm>
          <a:off x="5495925"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85725</xdr:colOff>
      <xdr:row>34</xdr:row>
      <xdr:rowOff>38099</xdr:rowOff>
    </xdr:from>
    <xdr:to>
      <xdr:col>18</xdr:col>
      <xdr:colOff>247650</xdr:colOff>
      <xdr:row>34</xdr:row>
      <xdr:rowOff>152400</xdr:rowOff>
    </xdr:to>
    <xdr:sp macro="" textlink="">
      <xdr:nvSpPr>
        <xdr:cNvPr id="27" name="Down Arrow 26"/>
        <xdr:cNvSpPr/>
      </xdr:nvSpPr>
      <xdr:spPr>
        <a:xfrm>
          <a:off x="5124450"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123825</xdr:colOff>
      <xdr:row>13</xdr:row>
      <xdr:rowOff>38099</xdr:rowOff>
    </xdr:from>
    <xdr:to>
      <xdr:col>22</xdr:col>
      <xdr:colOff>285750</xdr:colOff>
      <xdr:row>13</xdr:row>
      <xdr:rowOff>152400</xdr:rowOff>
    </xdr:to>
    <xdr:sp macro="" textlink="">
      <xdr:nvSpPr>
        <xdr:cNvPr id="28" name="Down Arrow 27"/>
        <xdr:cNvSpPr/>
      </xdr:nvSpPr>
      <xdr:spPr>
        <a:xfrm>
          <a:off x="6686550"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123825</xdr:colOff>
      <xdr:row>13</xdr:row>
      <xdr:rowOff>38099</xdr:rowOff>
    </xdr:from>
    <xdr:to>
      <xdr:col>24</xdr:col>
      <xdr:colOff>285750</xdr:colOff>
      <xdr:row>13</xdr:row>
      <xdr:rowOff>152400</xdr:rowOff>
    </xdr:to>
    <xdr:sp macro="" textlink="">
      <xdr:nvSpPr>
        <xdr:cNvPr id="29" name="Down Arrow 28"/>
        <xdr:cNvSpPr/>
      </xdr:nvSpPr>
      <xdr:spPr>
        <a:xfrm>
          <a:off x="7429500"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23</xdr:col>
      <xdr:colOff>85725</xdr:colOff>
      <xdr:row>13</xdr:row>
      <xdr:rowOff>38099</xdr:rowOff>
    </xdr:from>
    <xdr:to>
      <xdr:col>23</xdr:col>
      <xdr:colOff>247650</xdr:colOff>
      <xdr:row>13</xdr:row>
      <xdr:rowOff>152400</xdr:rowOff>
    </xdr:to>
    <xdr:sp macro="" textlink="">
      <xdr:nvSpPr>
        <xdr:cNvPr id="30" name="Down Arrow 29"/>
        <xdr:cNvSpPr/>
      </xdr:nvSpPr>
      <xdr:spPr>
        <a:xfrm>
          <a:off x="7058025" y="255269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15</xdr:col>
      <xdr:colOff>123825</xdr:colOff>
      <xdr:row>38</xdr:row>
      <xdr:rowOff>104775</xdr:rowOff>
    </xdr:from>
    <xdr:to>
      <xdr:col>19</xdr:col>
      <xdr:colOff>409575</xdr:colOff>
      <xdr:row>47</xdr:row>
      <xdr:rowOff>152400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123825</xdr:colOff>
      <xdr:row>36</xdr:row>
      <xdr:rowOff>142875</xdr:rowOff>
    </xdr:from>
    <xdr:to>
      <xdr:col>14</xdr:col>
      <xdr:colOff>409575</xdr:colOff>
      <xdr:row>46</xdr:row>
      <xdr:rowOff>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17</xdr:row>
      <xdr:rowOff>95250</xdr:rowOff>
    </xdr:from>
    <xdr:to>
      <xdr:col>24</xdr:col>
      <xdr:colOff>419100</xdr:colOff>
      <xdr:row>26</xdr:row>
      <xdr:rowOff>152400</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123825</xdr:colOff>
      <xdr:row>32</xdr:row>
      <xdr:rowOff>38099</xdr:rowOff>
    </xdr:from>
    <xdr:to>
      <xdr:col>12</xdr:col>
      <xdr:colOff>285750</xdr:colOff>
      <xdr:row>32</xdr:row>
      <xdr:rowOff>152400</xdr:rowOff>
    </xdr:to>
    <xdr:sp macro="" textlink="">
      <xdr:nvSpPr>
        <xdr:cNvPr id="34" name="Down Arrow 33"/>
        <xdr:cNvSpPr/>
      </xdr:nvSpPr>
      <xdr:spPr>
        <a:xfrm>
          <a:off x="6686550" y="70389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123825</xdr:colOff>
      <xdr:row>32</xdr:row>
      <xdr:rowOff>38099</xdr:rowOff>
    </xdr:from>
    <xdr:to>
      <xdr:col>14</xdr:col>
      <xdr:colOff>285750</xdr:colOff>
      <xdr:row>32</xdr:row>
      <xdr:rowOff>152400</xdr:rowOff>
    </xdr:to>
    <xdr:sp macro="" textlink="">
      <xdr:nvSpPr>
        <xdr:cNvPr id="35" name="Down Arrow 34"/>
        <xdr:cNvSpPr/>
      </xdr:nvSpPr>
      <xdr:spPr>
        <a:xfrm>
          <a:off x="7429500" y="70389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85725</xdr:colOff>
      <xdr:row>32</xdr:row>
      <xdr:rowOff>38099</xdr:rowOff>
    </xdr:from>
    <xdr:to>
      <xdr:col>13</xdr:col>
      <xdr:colOff>247650</xdr:colOff>
      <xdr:row>32</xdr:row>
      <xdr:rowOff>152400</xdr:rowOff>
    </xdr:to>
    <xdr:sp macro="" textlink="">
      <xdr:nvSpPr>
        <xdr:cNvPr id="36" name="Down Arrow 35"/>
        <xdr:cNvSpPr/>
      </xdr:nvSpPr>
      <xdr:spPr>
        <a:xfrm>
          <a:off x="7058025" y="70389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133350</xdr:colOff>
      <xdr:row>11</xdr:row>
      <xdr:rowOff>38099</xdr:rowOff>
    </xdr:from>
    <xdr:to>
      <xdr:col>2</xdr:col>
      <xdr:colOff>295275</xdr:colOff>
      <xdr:row>11</xdr:row>
      <xdr:rowOff>152400</xdr:rowOff>
    </xdr:to>
    <xdr:sp macro="" textlink="">
      <xdr:nvSpPr>
        <xdr:cNvPr id="40" name="Down Arrow 39"/>
        <xdr:cNvSpPr/>
      </xdr:nvSpPr>
      <xdr:spPr>
        <a:xfrm>
          <a:off x="904875" y="1581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133350</xdr:colOff>
      <xdr:row>11</xdr:row>
      <xdr:rowOff>38099</xdr:rowOff>
    </xdr:from>
    <xdr:to>
      <xdr:col>4</xdr:col>
      <xdr:colOff>295275</xdr:colOff>
      <xdr:row>11</xdr:row>
      <xdr:rowOff>152400</xdr:rowOff>
    </xdr:to>
    <xdr:sp macro="" textlink="">
      <xdr:nvSpPr>
        <xdr:cNvPr id="41" name="Down Arrow 40"/>
        <xdr:cNvSpPr/>
      </xdr:nvSpPr>
      <xdr:spPr>
        <a:xfrm>
          <a:off x="3781425" y="25622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95250</xdr:colOff>
      <xdr:row>11</xdr:row>
      <xdr:rowOff>38099</xdr:rowOff>
    </xdr:from>
    <xdr:to>
      <xdr:col>3</xdr:col>
      <xdr:colOff>257175</xdr:colOff>
      <xdr:row>11</xdr:row>
      <xdr:rowOff>152400</xdr:rowOff>
    </xdr:to>
    <xdr:sp macro="" textlink="">
      <xdr:nvSpPr>
        <xdr:cNvPr id="42" name="Down Arrow 41"/>
        <xdr:cNvSpPr/>
      </xdr:nvSpPr>
      <xdr:spPr>
        <a:xfrm>
          <a:off x="3409950" y="25622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9525</xdr:colOff>
      <xdr:row>15</xdr:row>
      <xdr:rowOff>133350</xdr:rowOff>
    </xdr:from>
    <xdr:to>
      <xdr:col>4</xdr:col>
      <xdr:colOff>304800</xdr:colOff>
      <xdr:row>24</xdr:row>
      <xdr:rowOff>171450</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180975</xdr:colOff>
      <xdr:row>0</xdr:row>
      <xdr:rowOff>81625</xdr:rowOff>
    </xdr:from>
    <xdr:to>
      <xdr:col>21</xdr:col>
      <xdr:colOff>552450</xdr:colOff>
      <xdr:row>4</xdr:row>
      <xdr:rowOff>111698</xdr:rowOff>
    </xdr:to>
    <xdr:grpSp>
      <xdr:nvGrpSpPr>
        <xdr:cNvPr id="39" name="Group 38"/>
        <xdr:cNvGrpSpPr>
          <a:grpSpLocks noChangeAspect="1"/>
        </xdr:cNvGrpSpPr>
      </xdr:nvGrpSpPr>
      <xdr:grpSpPr>
        <a:xfrm>
          <a:off x="1384589" y="81625"/>
          <a:ext cx="7246793" cy="792073"/>
          <a:chOff x="-127376" y="1052736"/>
          <a:chExt cx="9619682" cy="882234"/>
        </a:xfrm>
      </xdr:grpSpPr>
      <xdr:pic>
        <xdr:nvPicPr>
          <xdr:cNvPr id="44" name="Picture 4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45" name="Picture 4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46" name="Rounded Rectangle 45"/>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“Ventas” 2015</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xdr:colOff>
      <xdr:row>18</xdr:row>
      <xdr:rowOff>38100</xdr:rowOff>
    </xdr:from>
    <xdr:to>
      <xdr:col>13</xdr:col>
      <xdr:colOff>447675</xdr:colOff>
      <xdr:row>35</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571499</xdr:colOff>
      <xdr:row>0</xdr:row>
      <xdr:rowOff>118771</xdr:rowOff>
    </xdr:from>
    <xdr:to>
      <xdr:col>14</xdr:col>
      <xdr:colOff>390522</xdr:colOff>
      <xdr:row>4</xdr:row>
      <xdr:rowOff>126247</xdr:rowOff>
    </xdr:to>
    <xdr:grpSp>
      <xdr:nvGrpSpPr>
        <xdr:cNvPr id="9" name="Group 8"/>
        <xdr:cNvGrpSpPr>
          <a:grpSpLocks noChangeAspect="1"/>
        </xdr:cNvGrpSpPr>
      </xdr:nvGrpSpPr>
      <xdr:grpSpPr>
        <a:xfrm>
          <a:off x="704849" y="118771"/>
          <a:ext cx="6696073" cy="769476"/>
          <a:chOff x="-127376" y="1052736"/>
          <a:chExt cx="9619682" cy="882234"/>
        </a:xfrm>
      </xdr:grpSpPr>
      <xdr:pic>
        <xdr:nvPicPr>
          <xdr:cNvPr id="10" name="Pictur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11" name="Picture 1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12" name="Rounded Rectangle 11"/>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“Ventas” 2015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jaceve11\My%20Documents\MASTER%20PROYECTO%201%202008%20MP\EQOSEXCEL%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QOS"/>
      <sheetName val="INFORME"/>
      <sheetName val="GRAFICO DE RESULTADOS"/>
    </sheetNames>
    <sheetDataSet>
      <sheetData sheetId="0" refreshError="1"/>
      <sheetData sheetId="1" refreshError="1">
        <row r="1">
          <cell r="N1" t="str">
            <v>VERIF</v>
          </cell>
          <cell r="O1" t="str">
            <v>Inc</v>
          </cell>
        </row>
        <row r="2">
          <cell r="O2">
            <v>1.1000000000000001</v>
          </cell>
        </row>
        <row r="3">
          <cell r="O3">
            <v>0</v>
          </cell>
        </row>
        <row r="4">
          <cell r="N4" t="b">
            <v>0</v>
          </cell>
          <cell r="O4" t="str">
            <v>1.1.1</v>
          </cell>
        </row>
        <row r="5">
          <cell r="O5">
            <v>0</v>
          </cell>
        </row>
        <row r="6">
          <cell r="O6">
            <v>0</v>
          </cell>
        </row>
        <row r="7">
          <cell r="O7">
            <v>0</v>
          </cell>
        </row>
        <row r="8">
          <cell r="O8">
            <v>0</v>
          </cell>
        </row>
        <row r="9">
          <cell r="O9">
            <v>0</v>
          </cell>
        </row>
        <row r="10">
          <cell r="O10">
            <v>0</v>
          </cell>
        </row>
        <row r="11">
          <cell r="N11" t="b">
            <v>0</v>
          </cell>
          <cell r="O11" t="str">
            <v>1.1.2</v>
          </cell>
        </row>
        <row r="12">
          <cell r="O12">
            <v>0</v>
          </cell>
        </row>
        <row r="13">
          <cell r="O13">
            <v>0</v>
          </cell>
        </row>
        <row r="14">
          <cell r="O14">
            <v>0</v>
          </cell>
        </row>
        <row r="15">
          <cell r="O15">
            <v>0</v>
          </cell>
        </row>
        <row r="16">
          <cell r="N16" t="b">
            <v>1</v>
          </cell>
          <cell r="O16" t="str">
            <v>1.1.3</v>
          </cell>
        </row>
        <row r="17">
          <cell r="O17">
            <v>0</v>
          </cell>
        </row>
        <row r="18">
          <cell r="O18">
            <v>0</v>
          </cell>
        </row>
        <row r="19">
          <cell r="O19">
            <v>0</v>
          </cell>
        </row>
        <row r="20">
          <cell r="N20" t="b">
            <v>1</v>
          </cell>
          <cell r="O20" t="str">
            <v>1.1.4</v>
          </cell>
        </row>
        <row r="21">
          <cell r="O21">
            <v>0</v>
          </cell>
        </row>
        <row r="22">
          <cell r="O22">
            <v>0</v>
          </cell>
        </row>
        <row r="23">
          <cell r="O23">
            <v>0</v>
          </cell>
        </row>
        <row r="24">
          <cell r="O24">
            <v>0</v>
          </cell>
        </row>
        <row r="25">
          <cell r="O25">
            <v>0</v>
          </cell>
        </row>
        <row r="26">
          <cell r="N26" t="b">
            <v>1</v>
          </cell>
          <cell r="O26" t="str">
            <v>1.1.5</v>
          </cell>
        </row>
        <row r="27">
          <cell r="O27">
            <v>0</v>
          </cell>
        </row>
        <row r="28">
          <cell r="O28">
            <v>0</v>
          </cell>
        </row>
        <row r="29">
          <cell r="O29">
            <v>0</v>
          </cell>
        </row>
        <row r="30">
          <cell r="O30">
            <v>0</v>
          </cell>
        </row>
        <row r="31">
          <cell r="O31">
            <v>0</v>
          </cell>
        </row>
        <row r="32">
          <cell r="O32">
            <v>0</v>
          </cell>
        </row>
        <row r="33">
          <cell r="O33">
            <v>0</v>
          </cell>
        </row>
        <row r="34">
          <cell r="N34" t="b">
            <v>1</v>
          </cell>
          <cell r="O34" t="str">
            <v>1.1.6</v>
          </cell>
        </row>
        <row r="35">
          <cell r="O35">
            <v>0</v>
          </cell>
        </row>
        <row r="36">
          <cell r="O36">
            <v>0</v>
          </cell>
        </row>
        <row r="37">
          <cell r="O37">
            <v>0</v>
          </cell>
        </row>
        <row r="38">
          <cell r="N38" t="b">
            <v>1</v>
          </cell>
          <cell r="O38" t="str">
            <v>1.1.7</v>
          </cell>
        </row>
        <row r="39">
          <cell r="O39">
            <v>0</v>
          </cell>
        </row>
        <row r="40">
          <cell r="O40">
            <v>0</v>
          </cell>
        </row>
        <row r="41">
          <cell r="O41">
            <v>0</v>
          </cell>
        </row>
        <row r="42">
          <cell r="O42">
            <v>0</v>
          </cell>
        </row>
        <row r="43">
          <cell r="O43">
            <v>0</v>
          </cell>
        </row>
        <row r="44">
          <cell r="O44">
            <v>0</v>
          </cell>
        </row>
        <row r="46">
          <cell r="N46" t="b">
            <v>1</v>
          </cell>
        </row>
        <row r="50">
          <cell r="N50" t="b">
            <v>1</v>
          </cell>
        </row>
        <row r="54">
          <cell r="N54" t="b">
            <v>1</v>
          </cell>
        </row>
        <row r="60">
          <cell r="N60" t="b">
            <v>1</v>
          </cell>
        </row>
        <row r="65">
          <cell r="N65" t="b">
            <v>1</v>
          </cell>
        </row>
        <row r="73">
          <cell r="N73" t="b">
            <v>1</v>
          </cell>
        </row>
        <row r="79">
          <cell r="N79" t="b">
            <v>1</v>
          </cell>
        </row>
        <row r="84">
          <cell r="N84" t="b">
            <v>1</v>
          </cell>
        </row>
        <row r="89">
          <cell r="N89" t="b">
            <v>1</v>
          </cell>
        </row>
        <row r="92">
          <cell r="N92" t="b">
            <v>1</v>
          </cell>
        </row>
        <row r="98">
          <cell r="N98" t="b">
            <v>1</v>
          </cell>
        </row>
        <row r="104">
          <cell r="N104" t="b">
            <v>1</v>
          </cell>
        </row>
        <row r="107">
          <cell r="N107" t="b">
            <v>1</v>
          </cell>
        </row>
        <row r="111">
          <cell r="N111" t="b">
            <v>1</v>
          </cell>
        </row>
        <row r="114">
          <cell r="N114" t="b">
            <v>1</v>
          </cell>
        </row>
        <row r="125">
          <cell r="N125" t="b">
            <v>1</v>
          </cell>
        </row>
        <row r="130">
          <cell r="N130" t="b">
            <v>1</v>
          </cell>
        </row>
        <row r="135">
          <cell r="N135" t="b">
            <v>1</v>
          </cell>
        </row>
        <row r="139">
          <cell r="N139" t="b">
            <v>1</v>
          </cell>
        </row>
        <row r="142">
          <cell r="N142" t="b">
            <v>1</v>
          </cell>
        </row>
        <row r="145">
          <cell r="N145" t="b">
            <v>1</v>
          </cell>
        </row>
        <row r="150">
          <cell r="N150" t="b">
            <v>1</v>
          </cell>
        </row>
        <row r="154">
          <cell r="N154" t="b">
            <v>1</v>
          </cell>
        </row>
        <row r="162">
          <cell r="N162" t="b">
            <v>1</v>
          </cell>
        </row>
        <row r="165">
          <cell r="N165" t="b">
            <v>1</v>
          </cell>
        </row>
        <row r="170">
          <cell r="N170" t="b">
            <v>1</v>
          </cell>
        </row>
        <row r="175">
          <cell r="N175" t="b">
            <v>1</v>
          </cell>
        </row>
        <row r="180">
          <cell r="N180" t="b">
            <v>1</v>
          </cell>
        </row>
        <row r="185">
          <cell r="N185" t="b">
            <v>1</v>
          </cell>
        </row>
        <row r="190">
          <cell r="N190" t="b">
            <v>1</v>
          </cell>
        </row>
        <row r="197">
          <cell r="N197" t="b">
            <v>1</v>
          </cell>
        </row>
        <row r="206">
          <cell r="N206" t="b">
            <v>1</v>
          </cell>
        </row>
        <row r="210">
          <cell r="N210" t="b">
            <v>1</v>
          </cell>
        </row>
        <row r="213">
          <cell r="N213" t="b">
            <v>1</v>
          </cell>
        </row>
        <row r="218">
          <cell r="N218" t="b">
            <v>1</v>
          </cell>
        </row>
        <row r="224">
          <cell r="N224" t="b">
            <v>1</v>
          </cell>
        </row>
        <row r="229">
          <cell r="N229" t="b">
            <v>1</v>
          </cell>
        </row>
        <row r="233">
          <cell r="N233" t="b">
            <v>1</v>
          </cell>
        </row>
        <row r="240">
          <cell r="N240" t="b">
            <v>1</v>
          </cell>
        </row>
        <row r="242">
          <cell r="N242" t="b">
            <v>1</v>
          </cell>
        </row>
        <row r="244">
          <cell r="N244" t="b">
            <v>1</v>
          </cell>
        </row>
        <row r="246">
          <cell r="N246" t="b">
            <v>1</v>
          </cell>
        </row>
        <row r="248">
          <cell r="N248" t="b">
            <v>1</v>
          </cell>
        </row>
        <row r="258">
          <cell r="N258" t="b">
            <v>1</v>
          </cell>
        </row>
        <row r="263">
          <cell r="N263" t="b">
            <v>1</v>
          </cell>
        </row>
        <row r="270">
          <cell r="N270" t="b">
            <v>1</v>
          </cell>
        </row>
        <row r="273">
          <cell r="N273" t="b">
            <v>1</v>
          </cell>
        </row>
        <row r="277">
          <cell r="N277" t="b">
            <v>1</v>
          </cell>
        </row>
        <row r="282">
          <cell r="N282" t="b">
            <v>1</v>
          </cell>
        </row>
        <row r="287">
          <cell r="N287" t="b">
            <v>1</v>
          </cell>
        </row>
        <row r="290">
          <cell r="N290" t="b">
            <v>1</v>
          </cell>
        </row>
        <row r="296">
          <cell r="N296" t="b">
            <v>1</v>
          </cell>
        </row>
        <row r="301">
          <cell r="N301" t="b">
            <v>1</v>
          </cell>
        </row>
        <row r="305">
          <cell r="N305" t="b">
            <v>1</v>
          </cell>
        </row>
        <row r="308">
          <cell r="N308" t="b">
            <v>1</v>
          </cell>
        </row>
        <row r="312">
          <cell r="N312" t="b">
            <v>1</v>
          </cell>
        </row>
        <row r="315">
          <cell r="N315" t="b">
            <v>1</v>
          </cell>
        </row>
        <row r="317">
          <cell r="N317" t="b">
            <v>1</v>
          </cell>
        </row>
        <row r="320">
          <cell r="N320" t="b">
            <v>1</v>
          </cell>
        </row>
        <row r="326">
          <cell r="N326" t="b">
            <v>1</v>
          </cell>
        </row>
        <row r="328">
          <cell r="N328" t="b">
            <v>1</v>
          </cell>
        </row>
        <row r="338">
          <cell r="N338" t="b">
            <v>0</v>
          </cell>
        </row>
        <row r="341">
          <cell r="N341" t="b">
            <v>0</v>
          </cell>
        </row>
        <row r="345">
          <cell r="N345" t="b">
            <v>0</v>
          </cell>
        </row>
        <row r="350">
          <cell r="N350" t="b">
            <v>0</v>
          </cell>
        </row>
        <row r="357">
          <cell r="N357" t="b">
            <v>0</v>
          </cell>
        </row>
        <row r="361">
          <cell r="N361" t="b">
            <v>0</v>
          </cell>
        </row>
        <row r="366">
          <cell r="N366" t="b">
            <v>0</v>
          </cell>
        </row>
        <row r="370">
          <cell r="N370" t="b">
            <v>0</v>
          </cell>
        </row>
        <row r="374">
          <cell r="N374" t="b">
            <v>0</v>
          </cell>
        </row>
        <row r="378">
          <cell r="N378" t="b">
            <v>0</v>
          </cell>
        </row>
        <row r="385">
          <cell r="N385" t="b">
            <v>0</v>
          </cell>
        </row>
        <row r="388">
          <cell r="N388" t="b">
            <v>0</v>
          </cell>
        </row>
        <row r="394">
          <cell r="N394" t="b">
            <v>0</v>
          </cell>
        </row>
        <row r="398">
          <cell r="N398" t="b">
            <v>0</v>
          </cell>
        </row>
        <row r="402">
          <cell r="N402" t="b">
            <v>0</v>
          </cell>
        </row>
        <row r="410">
          <cell r="N410" t="b">
            <v>1</v>
          </cell>
        </row>
        <row r="423">
          <cell r="N423" t="b">
            <v>1</v>
          </cell>
        </row>
        <row r="431">
          <cell r="N431" t="b">
            <v>1</v>
          </cell>
        </row>
        <row r="437">
          <cell r="N437" t="b">
            <v>1</v>
          </cell>
        </row>
        <row r="448">
          <cell r="N448" t="b">
            <v>1</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V68"/>
  <sheetViews>
    <sheetView showGridLines="0" showRowColHeaders="0" zoomScaleNormal="100" zoomScaleSheetLayoutView="100" workbookViewId="0">
      <selection activeCell="B12" sqref="B12:I12"/>
    </sheetView>
  </sheetViews>
  <sheetFormatPr defaultRowHeight="12.75" customHeight="1" zeroHeight="1" x14ac:dyDescent="0.25"/>
  <cols>
    <col min="1" max="1" width="2" style="123" bestFit="1" customWidth="1"/>
    <col min="2" max="3" width="9.140625" style="123"/>
    <col min="4" max="4" width="19.28515625" style="123" customWidth="1"/>
    <col min="5" max="5" width="4" style="123" bestFit="1" customWidth="1"/>
    <col min="6" max="6" width="11.42578125" style="123" customWidth="1"/>
    <col min="7" max="7" width="4" style="123" bestFit="1" customWidth="1"/>
    <col min="8" max="8" width="10.28515625" style="123" bestFit="1" customWidth="1"/>
    <col min="9" max="9" width="9.140625" style="123"/>
    <col min="10" max="10" width="3" style="123" bestFit="1" customWidth="1"/>
    <col min="11" max="11" width="10.7109375" style="123" customWidth="1"/>
    <col min="12" max="12" width="10.42578125" style="123" customWidth="1"/>
    <col min="13" max="13" width="15" style="123" customWidth="1"/>
    <col min="14" max="14" width="2" style="123" bestFit="1" customWidth="1"/>
    <col min="15" max="256" width="0" hidden="1" customWidth="1"/>
    <col min="257" max="257" width="2" style="123" hidden="1" customWidth="1"/>
    <col min="258" max="259" width="0" style="123" hidden="1" customWidth="1"/>
    <col min="260" max="260" width="19.28515625" style="123" hidden="1" customWidth="1"/>
    <col min="261" max="261" width="4" style="123" hidden="1" customWidth="1"/>
    <col min="262" max="262" width="11.42578125" style="123" hidden="1" customWidth="1"/>
    <col min="263" max="263" width="4" style="123" hidden="1" customWidth="1"/>
    <col min="264" max="264" width="10.28515625" style="123" hidden="1" customWidth="1"/>
    <col min="265" max="265" width="0" style="123" hidden="1" customWidth="1"/>
    <col min="266" max="266" width="3" style="123" hidden="1" customWidth="1"/>
    <col min="267" max="267" width="10.7109375" style="123" hidden="1" customWidth="1"/>
    <col min="268" max="268" width="10.42578125" style="123" hidden="1" customWidth="1"/>
    <col min="269" max="269" width="15" style="123" hidden="1" customWidth="1"/>
    <col min="270" max="270" width="2" style="123" hidden="1" customWidth="1"/>
    <col min="271" max="512" width="0" style="123" hidden="1" customWidth="1"/>
    <col min="513" max="513" width="2" style="123" hidden="1" customWidth="1"/>
    <col min="514" max="515" width="0" style="123" hidden="1" customWidth="1"/>
    <col min="516" max="516" width="19.28515625" style="123" hidden="1" customWidth="1"/>
    <col min="517" max="517" width="4" style="123" hidden="1" customWidth="1"/>
    <col min="518" max="518" width="11.42578125" style="123" hidden="1" customWidth="1"/>
    <col min="519" max="519" width="4" style="123" hidden="1" customWidth="1"/>
    <col min="520" max="520" width="10.28515625" style="123" hidden="1" customWidth="1"/>
    <col min="521" max="521" width="0" style="123" hidden="1" customWidth="1"/>
    <col min="522" max="522" width="3" style="123" hidden="1" customWidth="1"/>
    <col min="523" max="523" width="10.7109375" style="123" hidden="1" customWidth="1"/>
    <col min="524" max="524" width="10.42578125" style="123" hidden="1" customWidth="1"/>
    <col min="525" max="525" width="15" style="123" hidden="1" customWidth="1"/>
    <col min="526" max="526" width="2" style="123" hidden="1" customWidth="1"/>
    <col min="527" max="768" width="0" style="123" hidden="1" customWidth="1"/>
    <col min="769" max="769" width="2" style="123" hidden="1" customWidth="1"/>
    <col min="770" max="771" width="0" style="123" hidden="1" customWidth="1"/>
    <col min="772" max="772" width="19.28515625" style="123" hidden="1" customWidth="1"/>
    <col min="773" max="773" width="4" style="123" hidden="1" customWidth="1"/>
    <col min="774" max="774" width="11.42578125" style="123" hidden="1" customWidth="1"/>
    <col min="775" max="775" width="4" style="123" hidden="1" customWidth="1"/>
    <col min="776" max="776" width="10.28515625" style="123" hidden="1" customWidth="1"/>
    <col min="777" max="777" width="0" style="123" hidden="1" customWidth="1"/>
    <col min="778" max="778" width="3" style="123" hidden="1" customWidth="1"/>
    <col min="779" max="779" width="10.7109375" style="123" hidden="1" customWidth="1"/>
    <col min="780" max="780" width="10.42578125" style="123" hidden="1" customWidth="1"/>
    <col min="781" max="781" width="15" style="123" hidden="1" customWidth="1"/>
    <col min="782" max="782" width="2" style="123" hidden="1" customWidth="1"/>
    <col min="783" max="1024" width="0" style="123" hidden="1" customWidth="1"/>
    <col min="1025" max="1025" width="2" style="123" hidden="1" customWidth="1"/>
    <col min="1026" max="1027" width="0" style="123" hidden="1" customWidth="1"/>
    <col min="1028" max="1028" width="19.28515625" style="123" hidden="1" customWidth="1"/>
    <col min="1029" max="1029" width="4" style="123" hidden="1" customWidth="1"/>
    <col min="1030" max="1030" width="11.42578125" style="123" hidden="1" customWidth="1"/>
    <col min="1031" max="1031" width="4" style="123" hidden="1" customWidth="1"/>
    <col min="1032" max="1032" width="10.28515625" style="123" hidden="1" customWidth="1"/>
    <col min="1033" max="1033" width="0" style="123" hidden="1" customWidth="1"/>
    <col min="1034" max="1034" width="3" style="123" hidden="1" customWidth="1"/>
    <col min="1035" max="1035" width="10.7109375" style="123" hidden="1" customWidth="1"/>
    <col min="1036" max="1036" width="10.42578125" style="123" hidden="1" customWidth="1"/>
    <col min="1037" max="1037" width="15" style="123" hidden="1" customWidth="1"/>
    <col min="1038" max="1038" width="2" style="123" hidden="1" customWidth="1"/>
    <col min="1039" max="1280" width="0" style="123" hidden="1" customWidth="1"/>
    <col min="1281" max="1281" width="2" style="123" hidden="1" customWidth="1"/>
    <col min="1282" max="1283" width="0" style="123" hidden="1" customWidth="1"/>
    <col min="1284" max="1284" width="19.28515625" style="123" hidden="1" customWidth="1"/>
    <col min="1285" max="1285" width="4" style="123" hidden="1" customWidth="1"/>
    <col min="1286" max="1286" width="11.42578125" style="123" hidden="1" customWidth="1"/>
    <col min="1287" max="1287" width="4" style="123" hidden="1" customWidth="1"/>
    <col min="1288" max="1288" width="10.28515625" style="123" hidden="1" customWidth="1"/>
    <col min="1289" max="1289" width="0" style="123" hidden="1" customWidth="1"/>
    <col min="1290" max="1290" width="3" style="123" hidden="1" customWidth="1"/>
    <col min="1291" max="1291" width="10.7109375" style="123" hidden="1" customWidth="1"/>
    <col min="1292" max="1292" width="10.42578125" style="123" hidden="1" customWidth="1"/>
    <col min="1293" max="1293" width="15" style="123" hidden="1" customWidth="1"/>
    <col min="1294" max="1294" width="2" style="123" hidden="1" customWidth="1"/>
    <col min="1295" max="1536" width="0" style="123" hidden="1" customWidth="1"/>
    <col min="1537" max="1537" width="2" style="123" hidden="1" customWidth="1"/>
    <col min="1538" max="1539" width="0" style="123" hidden="1" customWidth="1"/>
    <col min="1540" max="1540" width="19.28515625" style="123" hidden="1" customWidth="1"/>
    <col min="1541" max="1541" width="4" style="123" hidden="1" customWidth="1"/>
    <col min="1542" max="1542" width="11.42578125" style="123" hidden="1" customWidth="1"/>
    <col min="1543" max="1543" width="4" style="123" hidden="1" customWidth="1"/>
    <col min="1544" max="1544" width="10.28515625" style="123" hidden="1" customWidth="1"/>
    <col min="1545" max="1545" width="0" style="123" hidden="1" customWidth="1"/>
    <col min="1546" max="1546" width="3" style="123" hidden="1" customWidth="1"/>
    <col min="1547" max="1547" width="10.7109375" style="123" hidden="1" customWidth="1"/>
    <col min="1548" max="1548" width="10.42578125" style="123" hidden="1" customWidth="1"/>
    <col min="1549" max="1549" width="15" style="123" hidden="1" customWidth="1"/>
    <col min="1550" max="1550" width="2" style="123" hidden="1" customWidth="1"/>
    <col min="1551" max="1792" width="0" style="123" hidden="1" customWidth="1"/>
    <col min="1793" max="1793" width="2" style="123" hidden="1" customWidth="1"/>
    <col min="1794" max="1795" width="0" style="123" hidden="1" customWidth="1"/>
    <col min="1796" max="1796" width="19.28515625" style="123" hidden="1" customWidth="1"/>
    <col min="1797" max="1797" width="4" style="123" hidden="1" customWidth="1"/>
    <col min="1798" max="1798" width="11.42578125" style="123" hidden="1" customWidth="1"/>
    <col min="1799" max="1799" width="4" style="123" hidden="1" customWidth="1"/>
    <col min="1800" max="1800" width="10.28515625" style="123" hidden="1" customWidth="1"/>
    <col min="1801" max="1801" width="0" style="123" hidden="1" customWidth="1"/>
    <col min="1802" max="1802" width="3" style="123" hidden="1" customWidth="1"/>
    <col min="1803" max="1803" width="10.7109375" style="123" hidden="1" customWidth="1"/>
    <col min="1804" max="1804" width="10.42578125" style="123" hidden="1" customWidth="1"/>
    <col min="1805" max="1805" width="15" style="123" hidden="1" customWidth="1"/>
    <col min="1806" max="1806" width="2" style="123" hidden="1" customWidth="1"/>
    <col min="1807" max="2048" width="0" style="123" hidden="1" customWidth="1"/>
    <col min="2049" max="2049" width="2" style="123" hidden="1" customWidth="1"/>
    <col min="2050" max="2051" width="0" style="123" hidden="1" customWidth="1"/>
    <col min="2052" max="2052" width="19.28515625" style="123" hidden="1" customWidth="1"/>
    <col min="2053" max="2053" width="4" style="123" hidden="1" customWidth="1"/>
    <col min="2054" max="2054" width="11.42578125" style="123" hidden="1" customWidth="1"/>
    <col min="2055" max="2055" width="4" style="123" hidden="1" customWidth="1"/>
    <col min="2056" max="2056" width="10.28515625" style="123" hidden="1" customWidth="1"/>
    <col min="2057" max="2057" width="0" style="123" hidden="1" customWidth="1"/>
    <col min="2058" max="2058" width="3" style="123" hidden="1" customWidth="1"/>
    <col min="2059" max="2059" width="10.7109375" style="123" hidden="1" customWidth="1"/>
    <col min="2060" max="2060" width="10.42578125" style="123" hidden="1" customWidth="1"/>
    <col min="2061" max="2061" width="15" style="123" hidden="1" customWidth="1"/>
    <col min="2062" max="2062" width="2" style="123" hidden="1" customWidth="1"/>
    <col min="2063" max="2304" width="0" style="123" hidden="1" customWidth="1"/>
    <col min="2305" max="2305" width="2" style="123" hidden="1" customWidth="1"/>
    <col min="2306" max="2307" width="0" style="123" hidden="1" customWidth="1"/>
    <col min="2308" max="2308" width="19.28515625" style="123" hidden="1" customWidth="1"/>
    <col min="2309" max="2309" width="4" style="123" hidden="1" customWidth="1"/>
    <col min="2310" max="2310" width="11.42578125" style="123" hidden="1" customWidth="1"/>
    <col min="2311" max="2311" width="4" style="123" hidden="1" customWidth="1"/>
    <col min="2312" max="2312" width="10.28515625" style="123" hidden="1" customWidth="1"/>
    <col min="2313" max="2313" width="0" style="123" hidden="1" customWidth="1"/>
    <col min="2314" max="2314" width="3" style="123" hidden="1" customWidth="1"/>
    <col min="2315" max="2315" width="10.7109375" style="123" hidden="1" customWidth="1"/>
    <col min="2316" max="2316" width="10.42578125" style="123" hidden="1" customWidth="1"/>
    <col min="2317" max="2317" width="15" style="123" hidden="1" customWidth="1"/>
    <col min="2318" max="2318" width="2" style="123" hidden="1" customWidth="1"/>
    <col min="2319" max="2560" width="0" style="123" hidden="1" customWidth="1"/>
    <col min="2561" max="2561" width="2" style="123" hidden="1" customWidth="1"/>
    <col min="2562" max="2563" width="0" style="123" hidden="1" customWidth="1"/>
    <col min="2564" max="2564" width="19.28515625" style="123" hidden="1" customWidth="1"/>
    <col min="2565" max="2565" width="4" style="123" hidden="1" customWidth="1"/>
    <col min="2566" max="2566" width="11.42578125" style="123" hidden="1" customWidth="1"/>
    <col min="2567" max="2567" width="4" style="123" hidden="1" customWidth="1"/>
    <col min="2568" max="2568" width="10.28515625" style="123" hidden="1" customWidth="1"/>
    <col min="2569" max="2569" width="0" style="123" hidden="1" customWidth="1"/>
    <col min="2570" max="2570" width="3" style="123" hidden="1" customWidth="1"/>
    <col min="2571" max="2571" width="10.7109375" style="123" hidden="1" customWidth="1"/>
    <col min="2572" max="2572" width="10.42578125" style="123" hidden="1" customWidth="1"/>
    <col min="2573" max="2573" width="15" style="123" hidden="1" customWidth="1"/>
    <col min="2574" max="2574" width="2" style="123" hidden="1" customWidth="1"/>
    <col min="2575" max="2816" width="0" style="123" hidden="1" customWidth="1"/>
    <col min="2817" max="2817" width="2" style="123" hidden="1" customWidth="1"/>
    <col min="2818" max="2819" width="0" style="123" hidden="1" customWidth="1"/>
    <col min="2820" max="2820" width="19.28515625" style="123" hidden="1" customWidth="1"/>
    <col min="2821" max="2821" width="4" style="123" hidden="1" customWidth="1"/>
    <col min="2822" max="2822" width="11.42578125" style="123" hidden="1" customWidth="1"/>
    <col min="2823" max="2823" width="4" style="123" hidden="1" customWidth="1"/>
    <col min="2824" max="2824" width="10.28515625" style="123" hidden="1" customWidth="1"/>
    <col min="2825" max="2825" width="0" style="123" hidden="1" customWidth="1"/>
    <col min="2826" max="2826" width="3" style="123" hidden="1" customWidth="1"/>
    <col min="2827" max="2827" width="10.7109375" style="123" hidden="1" customWidth="1"/>
    <col min="2828" max="2828" width="10.42578125" style="123" hidden="1" customWidth="1"/>
    <col min="2829" max="2829" width="15" style="123" hidden="1" customWidth="1"/>
    <col min="2830" max="2830" width="2" style="123" hidden="1" customWidth="1"/>
    <col min="2831" max="3072" width="0" style="123" hidden="1" customWidth="1"/>
    <col min="3073" max="3073" width="2" style="123" hidden="1" customWidth="1"/>
    <col min="3074" max="3075" width="0" style="123" hidden="1" customWidth="1"/>
    <col min="3076" max="3076" width="19.28515625" style="123" hidden="1" customWidth="1"/>
    <col min="3077" max="3077" width="4" style="123" hidden="1" customWidth="1"/>
    <col min="3078" max="3078" width="11.42578125" style="123" hidden="1" customWidth="1"/>
    <col min="3079" max="3079" width="4" style="123" hidden="1" customWidth="1"/>
    <col min="3080" max="3080" width="10.28515625" style="123" hidden="1" customWidth="1"/>
    <col min="3081" max="3081" width="0" style="123" hidden="1" customWidth="1"/>
    <col min="3082" max="3082" width="3" style="123" hidden="1" customWidth="1"/>
    <col min="3083" max="3083" width="10.7109375" style="123" hidden="1" customWidth="1"/>
    <col min="3084" max="3084" width="10.42578125" style="123" hidden="1" customWidth="1"/>
    <col min="3085" max="3085" width="15" style="123" hidden="1" customWidth="1"/>
    <col min="3086" max="3086" width="2" style="123" hidden="1" customWidth="1"/>
    <col min="3087" max="3328" width="0" style="123" hidden="1" customWidth="1"/>
    <col min="3329" max="3329" width="2" style="123" hidden="1" customWidth="1"/>
    <col min="3330" max="3331" width="0" style="123" hidden="1" customWidth="1"/>
    <col min="3332" max="3332" width="19.28515625" style="123" hidden="1" customWidth="1"/>
    <col min="3333" max="3333" width="4" style="123" hidden="1" customWidth="1"/>
    <col min="3334" max="3334" width="11.42578125" style="123" hidden="1" customWidth="1"/>
    <col min="3335" max="3335" width="4" style="123" hidden="1" customWidth="1"/>
    <col min="3336" max="3336" width="10.28515625" style="123" hidden="1" customWidth="1"/>
    <col min="3337" max="3337" width="0" style="123" hidden="1" customWidth="1"/>
    <col min="3338" max="3338" width="3" style="123" hidden="1" customWidth="1"/>
    <col min="3339" max="3339" width="10.7109375" style="123" hidden="1" customWidth="1"/>
    <col min="3340" max="3340" width="10.42578125" style="123" hidden="1" customWidth="1"/>
    <col min="3341" max="3341" width="15" style="123" hidden="1" customWidth="1"/>
    <col min="3342" max="3342" width="2" style="123" hidden="1" customWidth="1"/>
    <col min="3343" max="3584" width="0" style="123" hidden="1" customWidth="1"/>
    <col min="3585" max="3585" width="2" style="123" hidden="1" customWidth="1"/>
    <col min="3586" max="3587" width="0" style="123" hidden="1" customWidth="1"/>
    <col min="3588" max="3588" width="19.28515625" style="123" hidden="1" customWidth="1"/>
    <col min="3589" max="3589" width="4" style="123" hidden="1" customWidth="1"/>
    <col min="3590" max="3590" width="11.42578125" style="123" hidden="1" customWidth="1"/>
    <col min="3591" max="3591" width="4" style="123" hidden="1" customWidth="1"/>
    <col min="3592" max="3592" width="10.28515625" style="123" hidden="1" customWidth="1"/>
    <col min="3593" max="3593" width="0" style="123" hidden="1" customWidth="1"/>
    <col min="3594" max="3594" width="3" style="123" hidden="1" customWidth="1"/>
    <col min="3595" max="3595" width="10.7109375" style="123" hidden="1" customWidth="1"/>
    <col min="3596" max="3596" width="10.42578125" style="123" hidden="1" customWidth="1"/>
    <col min="3597" max="3597" width="15" style="123" hidden="1" customWidth="1"/>
    <col min="3598" max="3598" width="2" style="123" hidden="1" customWidth="1"/>
    <col min="3599" max="3840" width="0" style="123" hidden="1" customWidth="1"/>
    <col min="3841" max="3841" width="2" style="123" hidden="1" customWidth="1"/>
    <col min="3842" max="3843" width="0" style="123" hidden="1" customWidth="1"/>
    <col min="3844" max="3844" width="19.28515625" style="123" hidden="1" customWidth="1"/>
    <col min="3845" max="3845" width="4" style="123" hidden="1" customWidth="1"/>
    <col min="3846" max="3846" width="11.42578125" style="123" hidden="1" customWidth="1"/>
    <col min="3847" max="3847" width="4" style="123" hidden="1" customWidth="1"/>
    <col min="3848" max="3848" width="10.28515625" style="123" hidden="1" customWidth="1"/>
    <col min="3849" max="3849" width="0" style="123" hidden="1" customWidth="1"/>
    <col min="3850" max="3850" width="3" style="123" hidden="1" customWidth="1"/>
    <col min="3851" max="3851" width="10.7109375" style="123" hidden="1" customWidth="1"/>
    <col min="3852" max="3852" width="10.42578125" style="123" hidden="1" customWidth="1"/>
    <col min="3853" max="3853" width="15" style="123" hidden="1" customWidth="1"/>
    <col min="3854" max="3854" width="2" style="123" hidden="1" customWidth="1"/>
    <col min="3855" max="4096" width="0" style="123" hidden="1" customWidth="1"/>
    <col min="4097" max="4097" width="2" style="123" hidden="1" customWidth="1"/>
    <col min="4098" max="4099" width="0" style="123" hidden="1" customWidth="1"/>
    <col min="4100" max="4100" width="19.28515625" style="123" hidden="1" customWidth="1"/>
    <col min="4101" max="4101" width="4" style="123" hidden="1" customWidth="1"/>
    <col min="4102" max="4102" width="11.42578125" style="123" hidden="1" customWidth="1"/>
    <col min="4103" max="4103" width="4" style="123" hidden="1" customWidth="1"/>
    <col min="4104" max="4104" width="10.28515625" style="123" hidden="1" customWidth="1"/>
    <col min="4105" max="4105" width="0" style="123" hidden="1" customWidth="1"/>
    <col min="4106" max="4106" width="3" style="123" hidden="1" customWidth="1"/>
    <col min="4107" max="4107" width="10.7109375" style="123" hidden="1" customWidth="1"/>
    <col min="4108" max="4108" width="10.42578125" style="123" hidden="1" customWidth="1"/>
    <col min="4109" max="4109" width="15" style="123" hidden="1" customWidth="1"/>
    <col min="4110" max="4110" width="2" style="123" hidden="1" customWidth="1"/>
    <col min="4111" max="4352" width="0" style="123" hidden="1" customWidth="1"/>
    <col min="4353" max="4353" width="2" style="123" hidden="1" customWidth="1"/>
    <col min="4354" max="4355" width="0" style="123" hidden="1" customWidth="1"/>
    <col min="4356" max="4356" width="19.28515625" style="123" hidden="1" customWidth="1"/>
    <col min="4357" max="4357" width="4" style="123" hidden="1" customWidth="1"/>
    <col min="4358" max="4358" width="11.42578125" style="123" hidden="1" customWidth="1"/>
    <col min="4359" max="4359" width="4" style="123" hidden="1" customWidth="1"/>
    <col min="4360" max="4360" width="10.28515625" style="123" hidden="1" customWidth="1"/>
    <col min="4361" max="4361" width="0" style="123" hidden="1" customWidth="1"/>
    <col min="4362" max="4362" width="3" style="123" hidden="1" customWidth="1"/>
    <col min="4363" max="4363" width="10.7109375" style="123" hidden="1" customWidth="1"/>
    <col min="4364" max="4364" width="10.42578125" style="123" hidden="1" customWidth="1"/>
    <col min="4365" max="4365" width="15" style="123" hidden="1" customWidth="1"/>
    <col min="4366" max="4366" width="2" style="123" hidden="1" customWidth="1"/>
    <col min="4367" max="4608" width="0" style="123" hidden="1" customWidth="1"/>
    <col min="4609" max="4609" width="2" style="123" hidden="1" customWidth="1"/>
    <col min="4610" max="4611" width="0" style="123" hidden="1" customWidth="1"/>
    <col min="4612" max="4612" width="19.28515625" style="123" hidden="1" customWidth="1"/>
    <col min="4613" max="4613" width="4" style="123" hidden="1" customWidth="1"/>
    <col min="4614" max="4614" width="11.42578125" style="123" hidden="1" customWidth="1"/>
    <col min="4615" max="4615" width="4" style="123" hidden="1" customWidth="1"/>
    <col min="4616" max="4616" width="10.28515625" style="123" hidden="1" customWidth="1"/>
    <col min="4617" max="4617" width="0" style="123" hidden="1" customWidth="1"/>
    <col min="4618" max="4618" width="3" style="123" hidden="1" customWidth="1"/>
    <col min="4619" max="4619" width="10.7109375" style="123" hidden="1" customWidth="1"/>
    <col min="4620" max="4620" width="10.42578125" style="123" hidden="1" customWidth="1"/>
    <col min="4621" max="4621" width="15" style="123" hidden="1" customWidth="1"/>
    <col min="4622" max="4622" width="2" style="123" hidden="1" customWidth="1"/>
    <col min="4623" max="4864" width="0" style="123" hidden="1" customWidth="1"/>
    <col min="4865" max="4865" width="2" style="123" hidden="1" customWidth="1"/>
    <col min="4866" max="4867" width="0" style="123" hidden="1" customWidth="1"/>
    <col min="4868" max="4868" width="19.28515625" style="123" hidden="1" customWidth="1"/>
    <col min="4869" max="4869" width="4" style="123" hidden="1" customWidth="1"/>
    <col min="4870" max="4870" width="11.42578125" style="123" hidden="1" customWidth="1"/>
    <col min="4871" max="4871" width="4" style="123" hidden="1" customWidth="1"/>
    <col min="4872" max="4872" width="10.28515625" style="123" hidden="1" customWidth="1"/>
    <col min="4873" max="4873" width="0" style="123" hidden="1" customWidth="1"/>
    <col min="4874" max="4874" width="3" style="123" hidden="1" customWidth="1"/>
    <col min="4875" max="4875" width="10.7109375" style="123" hidden="1" customWidth="1"/>
    <col min="4876" max="4876" width="10.42578125" style="123" hidden="1" customWidth="1"/>
    <col min="4877" max="4877" width="15" style="123" hidden="1" customWidth="1"/>
    <col min="4878" max="4878" width="2" style="123" hidden="1" customWidth="1"/>
    <col min="4879" max="5120" width="0" style="123" hidden="1" customWidth="1"/>
    <col min="5121" max="5121" width="2" style="123" hidden="1" customWidth="1"/>
    <col min="5122" max="5123" width="0" style="123" hidden="1" customWidth="1"/>
    <col min="5124" max="5124" width="19.28515625" style="123" hidden="1" customWidth="1"/>
    <col min="5125" max="5125" width="4" style="123" hidden="1" customWidth="1"/>
    <col min="5126" max="5126" width="11.42578125" style="123" hidden="1" customWidth="1"/>
    <col min="5127" max="5127" width="4" style="123" hidden="1" customWidth="1"/>
    <col min="5128" max="5128" width="10.28515625" style="123" hidden="1" customWidth="1"/>
    <col min="5129" max="5129" width="0" style="123" hidden="1" customWidth="1"/>
    <col min="5130" max="5130" width="3" style="123" hidden="1" customWidth="1"/>
    <col min="5131" max="5131" width="10.7109375" style="123" hidden="1" customWidth="1"/>
    <col min="5132" max="5132" width="10.42578125" style="123" hidden="1" customWidth="1"/>
    <col min="5133" max="5133" width="15" style="123" hidden="1" customWidth="1"/>
    <col min="5134" max="5134" width="2" style="123" hidden="1" customWidth="1"/>
    <col min="5135" max="5376" width="0" style="123" hidden="1" customWidth="1"/>
    <col min="5377" max="5377" width="2" style="123" hidden="1" customWidth="1"/>
    <col min="5378" max="5379" width="0" style="123" hidden="1" customWidth="1"/>
    <col min="5380" max="5380" width="19.28515625" style="123" hidden="1" customWidth="1"/>
    <col min="5381" max="5381" width="4" style="123" hidden="1" customWidth="1"/>
    <col min="5382" max="5382" width="11.42578125" style="123" hidden="1" customWidth="1"/>
    <col min="5383" max="5383" width="4" style="123" hidden="1" customWidth="1"/>
    <col min="5384" max="5384" width="10.28515625" style="123" hidden="1" customWidth="1"/>
    <col min="5385" max="5385" width="0" style="123" hidden="1" customWidth="1"/>
    <col min="5386" max="5386" width="3" style="123" hidden="1" customWidth="1"/>
    <col min="5387" max="5387" width="10.7109375" style="123" hidden="1" customWidth="1"/>
    <col min="5388" max="5388" width="10.42578125" style="123" hidden="1" customWidth="1"/>
    <col min="5389" max="5389" width="15" style="123" hidden="1" customWidth="1"/>
    <col min="5390" max="5390" width="2" style="123" hidden="1" customWidth="1"/>
    <col min="5391" max="5632" width="0" style="123" hidden="1" customWidth="1"/>
    <col min="5633" max="5633" width="2" style="123" hidden="1" customWidth="1"/>
    <col min="5634" max="5635" width="0" style="123" hidden="1" customWidth="1"/>
    <col min="5636" max="5636" width="19.28515625" style="123" hidden="1" customWidth="1"/>
    <col min="5637" max="5637" width="4" style="123" hidden="1" customWidth="1"/>
    <col min="5638" max="5638" width="11.42578125" style="123" hidden="1" customWidth="1"/>
    <col min="5639" max="5639" width="4" style="123" hidden="1" customWidth="1"/>
    <col min="5640" max="5640" width="10.28515625" style="123" hidden="1" customWidth="1"/>
    <col min="5641" max="5641" width="0" style="123" hidden="1" customWidth="1"/>
    <col min="5642" max="5642" width="3" style="123" hidden="1" customWidth="1"/>
    <col min="5643" max="5643" width="10.7109375" style="123" hidden="1" customWidth="1"/>
    <col min="5644" max="5644" width="10.42578125" style="123" hidden="1" customWidth="1"/>
    <col min="5645" max="5645" width="15" style="123" hidden="1" customWidth="1"/>
    <col min="5646" max="5646" width="2" style="123" hidden="1" customWidth="1"/>
    <col min="5647" max="5888" width="0" style="123" hidden="1" customWidth="1"/>
    <col min="5889" max="5889" width="2" style="123" hidden="1" customWidth="1"/>
    <col min="5890" max="5891" width="0" style="123" hidden="1" customWidth="1"/>
    <col min="5892" max="5892" width="19.28515625" style="123" hidden="1" customWidth="1"/>
    <col min="5893" max="5893" width="4" style="123" hidden="1" customWidth="1"/>
    <col min="5894" max="5894" width="11.42578125" style="123" hidden="1" customWidth="1"/>
    <col min="5895" max="5895" width="4" style="123" hidden="1" customWidth="1"/>
    <col min="5896" max="5896" width="10.28515625" style="123" hidden="1" customWidth="1"/>
    <col min="5897" max="5897" width="0" style="123" hidden="1" customWidth="1"/>
    <col min="5898" max="5898" width="3" style="123" hidden="1" customWidth="1"/>
    <col min="5899" max="5899" width="10.7109375" style="123" hidden="1" customWidth="1"/>
    <col min="5900" max="5900" width="10.42578125" style="123" hidden="1" customWidth="1"/>
    <col min="5901" max="5901" width="15" style="123" hidden="1" customWidth="1"/>
    <col min="5902" max="5902" width="2" style="123" hidden="1" customWidth="1"/>
    <col min="5903" max="6144" width="0" style="123" hidden="1" customWidth="1"/>
    <col min="6145" max="6145" width="2" style="123" hidden="1" customWidth="1"/>
    <col min="6146" max="6147" width="0" style="123" hidden="1" customWidth="1"/>
    <col min="6148" max="6148" width="19.28515625" style="123" hidden="1" customWidth="1"/>
    <col min="6149" max="6149" width="4" style="123" hidden="1" customWidth="1"/>
    <col min="6150" max="6150" width="11.42578125" style="123" hidden="1" customWidth="1"/>
    <col min="6151" max="6151" width="4" style="123" hidden="1" customWidth="1"/>
    <col min="6152" max="6152" width="10.28515625" style="123" hidden="1" customWidth="1"/>
    <col min="6153" max="6153" width="0" style="123" hidden="1" customWidth="1"/>
    <col min="6154" max="6154" width="3" style="123" hidden="1" customWidth="1"/>
    <col min="6155" max="6155" width="10.7109375" style="123" hidden="1" customWidth="1"/>
    <col min="6156" max="6156" width="10.42578125" style="123" hidden="1" customWidth="1"/>
    <col min="6157" max="6157" width="15" style="123" hidden="1" customWidth="1"/>
    <col min="6158" max="6158" width="2" style="123" hidden="1" customWidth="1"/>
    <col min="6159" max="6400" width="0" style="123" hidden="1" customWidth="1"/>
    <col min="6401" max="6401" width="2" style="123" hidden="1" customWidth="1"/>
    <col min="6402" max="6403" width="0" style="123" hidden="1" customWidth="1"/>
    <col min="6404" max="6404" width="19.28515625" style="123" hidden="1" customWidth="1"/>
    <col min="6405" max="6405" width="4" style="123" hidden="1" customWidth="1"/>
    <col min="6406" max="6406" width="11.42578125" style="123" hidden="1" customWidth="1"/>
    <col min="6407" max="6407" width="4" style="123" hidden="1" customWidth="1"/>
    <col min="6408" max="6408" width="10.28515625" style="123" hidden="1" customWidth="1"/>
    <col min="6409" max="6409" width="0" style="123" hidden="1" customWidth="1"/>
    <col min="6410" max="6410" width="3" style="123" hidden="1" customWidth="1"/>
    <col min="6411" max="6411" width="10.7109375" style="123" hidden="1" customWidth="1"/>
    <col min="6412" max="6412" width="10.42578125" style="123" hidden="1" customWidth="1"/>
    <col min="6413" max="6413" width="15" style="123" hidden="1" customWidth="1"/>
    <col min="6414" max="6414" width="2" style="123" hidden="1" customWidth="1"/>
    <col min="6415" max="6656" width="0" style="123" hidden="1" customWidth="1"/>
    <col min="6657" max="6657" width="2" style="123" hidden="1" customWidth="1"/>
    <col min="6658" max="6659" width="0" style="123" hidden="1" customWidth="1"/>
    <col min="6660" max="6660" width="19.28515625" style="123" hidden="1" customWidth="1"/>
    <col min="6661" max="6661" width="4" style="123" hidden="1" customWidth="1"/>
    <col min="6662" max="6662" width="11.42578125" style="123" hidden="1" customWidth="1"/>
    <col min="6663" max="6663" width="4" style="123" hidden="1" customWidth="1"/>
    <col min="6664" max="6664" width="10.28515625" style="123" hidden="1" customWidth="1"/>
    <col min="6665" max="6665" width="0" style="123" hidden="1" customWidth="1"/>
    <col min="6666" max="6666" width="3" style="123" hidden="1" customWidth="1"/>
    <col min="6667" max="6667" width="10.7109375" style="123" hidden="1" customWidth="1"/>
    <col min="6668" max="6668" width="10.42578125" style="123" hidden="1" customWidth="1"/>
    <col min="6669" max="6669" width="15" style="123" hidden="1" customWidth="1"/>
    <col min="6670" max="6670" width="2" style="123" hidden="1" customWidth="1"/>
    <col min="6671" max="6912" width="0" style="123" hidden="1" customWidth="1"/>
    <col min="6913" max="6913" width="2" style="123" hidden="1" customWidth="1"/>
    <col min="6914" max="6915" width="0" style="123" hidden="1" customWidth="1"/>
    <col min="6916" max="6916" width="19.28515625" style="123" hidden="1" customWidth="1"/>
    <col min="6917" max="6917" width="4" style="123" hidden="1" customWidth="1"/>
    <col min="6918" max="6918" width="11.42578125" style="123" hidden="1" customWidth="1"/>
    <col min="6919" max="6919" width="4" style="123" hidden="1" customWidth="1"/>
    <col min="6920" max="6920" width="10.28515625" style="123" hidden="1" customWidth="1"/>
    <col min="6921" max="6921" width="0" style="123" hidden="1" customWidth="1"/>
    <col min="6922" max="6922" width="3" style="123" hidden="1" customWidth="1"/>
    <col min="6923" max="6923" width="10.7109375" style="123" hidden="1" customWidth="1"/>
    <col min="6924" max="6924" width="10.42578125" style="123" hidden="1" customWidth="1"/>
    <col min="6925" max="6925" width="15" style="123" hidden="1" customWidth="1"/>
    <col min="6926" max="6926" width="2" style="123" hidden="1" customWidth="1"/>
    <col min="6927" max="7168" width="0" style="123" hidden="1" customWidth="1"/>
    <col min="7169" max="7169" width="2" style="123" hidden="1" customWidth="1"/>
    <col min="7170" max="7171" width="0" style="123" hidden="1" customWidth="1"/>
    <col min="7172" max="7172" width="19.28515625" style="123" hidden="1" customWidth="1"/>
    <col min="7173" max="7173" width="4" style="123" hidden="1" customWidth="1"/>
    <col min="7174" max="7174" width="11.42578125" style="123" hidden="1" customWidth="1"/>
    <col min="7175" max="7175" width="4" style="123" hidden="1" customWidth="1"/>
    <col min="7176" max="7176" width="10.28515625" style="123" hidden="1" customWidth="1"/>
    <col min="7177" max="7177" width="0" style="123" hidden="1" customWidth="1"/>
    <col min="7178" max="7178" width="3" style="123" hidden="1" customWidth="1"/>
    <col min="7179" max="7179" width="10.7109375" style="123" hidden="1" customWidth="1"/>
    <col min="7180" max="7180" width="10.42578125" style="123" hidden="1" customWidth="1"/>
    <col min="7181" max="7181" width="15" style="123" hidden="1" customWidth="1"/>
    <col min="7182" max="7182" width="2" style="123" hidden="1" customWidth="1"/>
    <col min="7183" max="7424" width="0" style="123" hidden="1" customWidth="1"/>
    <col min="7425" max="7425" width="2" style="123" hidden="1" customWidth="1"/>
    <col min="7426" max="7427" width="0" style="123" hidden="1" customWidth="1"/>
    <col min="7428" max="7428" width="19.28515625" style="123" hidden="1" customWidth="1"/>
    <col min="7429" max="7429" width="4" style="123" hidden="1" customWidth="1"/>
    <col min="7430" max="7430" width="11.42578125" style="123" hidden="1" customWidth="1"/>
    <col min="7431" max="7431" width="4" style="123" hidden="1" customWidth="1"/>
    <col min="7432" max="7432" width="10.28515625" style="123" hidden="1" customWidth="1"/>
    <col min="7433" max="7433" width="0" style="123" hidden="1" customWidth="1"/>
    <col min="7434" max="7434" width="3" style="123" hidden="1" customWidth="1"/>
    <col min="7435" max="7435" width="10.7109375" style="123" hidden="1" customWidth="1"/>
    <col min="7436" max="7436" width="10.42578125" style="123" hidden="1" customWidth="1"/>
    <col min="7437" max="7437" width="15" style="123" hidden="1" customWidth="1"/>
    <col min="7438" max="7438" width="2" style="123" hidden="1" customWidth="1"/>
    <col min="7439" max="7680" width="0" style="123" hidden="1" customWidth="1"/>
    <col min="7681" max="7681" width="2" style="123" hidden="1" customWidth="1"/>
    <col min="7682" max="7683" width="0" style="123" hidden="1" customWidth="1"/>
    <col min="7684" max="7684" width="19.28515625" style="123" hidden="1" customWidth="1"/>
    <col min="7685" max="7685" width="4" style="123" hidden="1" customWidth="1"/>
    <col min="7686" max="7686" width="11.42578125" style="123" hidden="1" customWidth="1"/>
    <col min="7687" max="7687" width="4" style="123" hidden="1" customWidth="1"/>
    <col min="7688" max="7688" width="10.28515625" style="123" hidden="1" customWidth="1"/>
    <col min="7689" max="7689" width="0" style="123" hidden="1" customWidth="1"/>
    <col min="7690" max="7690" width="3" style="123" hidden="1" customWidth="1"/>
    <col min="7691" max="7691" width="10.7109375" style="123" hidden="1" customWidth="1"/>
    <col min="7692" max="7692" width="10.42578125" style="123" hidden="1" customWidth="1"/>
    <col min="7693" max="7693" width="15" style="123" hidden="1" customWidth="1"/>
    <col min="7694" max="7694" width="2" style="123" hidden="1" customWidth="1"/>
    <col min="7695" max="7936" width="0" style="123" hidden="1" customWidth="1"/>
    <col min="7937" max="7937" width="2" style="123" hidden="1" customWidth="1"/>
    <col min="7938" max="7939" width="0" style="123" hidden="1" customWidth="1"/>
    <col min="7940" max="7940" width="19.28515625" style="123" hidden="1" customWidth="1"/>
    <col min="7941" max="7941" width="4" style="123" hidden="1" customWidth="1"/>
    <col min="7942" max="7942" width="11.42578125" style="123" hidden="1" customWidth="1"/>
    <col min="7943" max="7943" width="4" style="123" hidden="1" customWidth="1"/>
    <col min="7944" max="7944" width="10.28515625" style="123" hidden="1" customWidth="1"/>
    <col min="7945" max="7945" width="0" style="123" hidden="1" customWidth="1"/>
    <col min="7946" max="7946" width="3" style="123" hidden="1" customWidth="1"/>
    <col min="7947" max="7947" width="10.7109375" style="123" hidden="1" customWidth="1"/>
    <col min="7948" max="7948" width="10.42578125" style="123" hidden="1" customWidth="1"/>
    <col min="7949" max="7949" width="15" style="123" hidden="1" customWidth="1"/>
    <col min="7950" max="7950" width="2" style="123" hidden="1" customWidth="1"/>
    <col min="7951" max="8192" width="0" style="123" hidden="1" customWidth="1"/>
    <col min="8193" max="8193" width="2" style="123" hidden="1" customWidth="1"/>
    <col min="8194" max="8195" width="0" style="123" hidden="1" customWidth="1"/>
    <col min="8196" max="8196" width="19.28515625" style="123" hidden="1" customWidth="1"/>
    <col min="8197" max="8197" width="4" style="123" hidden="1" customWidth="1"/>
    <col min="8198" max="8198" width="11.42578125" style="123" hidden="1" customWidth="1"/>
    <col min="8199" max="8199" width="4" style="123" hidden="1" customWidth="1"/>
    <col min="8200" max="8200" width="10.28515625" style="123" hidden="1" customWidth="1"/>
    <col min="8201" max="8201" width="0" style="123" hidden="1" customWidth="1"/>
    <col min="8202" max="8202" width="3" style="123" hidden="1" customWidth="1"/>
    <col min="8203" max="8203" width="10.7109375" style="123" hidden="1" customWidth="1"/>
    <col min="8204" max="8204" width="10.42578125" style="123" hidden="1" customWidth="1"/>
    <col min="8205" max="8205" width="15" style="123" hidden="1" customWidth="1"/>
    <col min="8206" max="8206" width="2" style="123" hidden="1" customWidth="1"/>
    <col min="8207" max="8448" width="0" style="123" hidden="1" customWidth="1"/>
    <col min="8449" max="8449" width="2" style="123" hidden="1" customWidth="1"/>
    <col min="8450" max="8451" width="0" style="123" hidden="1" customWidth="1"/>
    <col min="8452" max="8452" width="19.28515625" style="123" hidden="1" customWidth="1"/>
    <col min="8453" max="8453" width="4" style="123" hidden="1" customWidth="1"/>
    <col min="8454" max="8454" width="11.42578125" style="123" hidden="1" customWidth="1"/>
    <col min="8455" max="8455" width="4" style="123" hidden="1" customWidth="1"/>
    <col min="8456" max="8456" width="10.28515625" style="123" hidden="1" customWidth="1"/>
    <col min="8457" max="8457" width="0" style="123" hidden="1" customWidth="1"/>
    <col min="8458" max="8458" width="3" style="123" hidden="1" customWidth="1"/>
    <col min="8459" max="8459" width="10.7109375" style="123" hidden="1" customWidth="1"/>
    <col min="8460" max="8460" width="10.42578125" style="123" hidden="1" customWidth="1"/>
    <col min="8461" max="8461" width="15" style="123" hidden="1" customWidth="1"/>
    <col min="8462" max="8462" width="2" style="123" hidden="1" customWidth="1"/>
    <col min="8463" max="8704" width="0" style="123" hidden="1" customWidth="1"/>
    <col min="8705" max="8705" width="2" style="123" hidden="1" customWidth="1"/>
    <col min="8706" max="8707" width="0" style="123" hidden="1" customWidth="1"/>
    <col min="8708" max="8708" width="19.28515625" style="123" hidden="1" customWidth="1"/>
    <col min="8709" max="8709" width="4" style="123" hidden="1" customWidth="1"/>
    <col min="8710" max="8710" width="11.42578125" style="123" hidden="1" customWidth="1"/>
    <col min="8711" max="8711" width="4" style="123" hidden="1" customWidth="1"/>
    <col min="8712" max="8712" width="10.28515625" style="123" hidden="1" customWidth="1"/>
    <col min="8713" max="8713" width="0" style="123" hidden="1" customWidth="1"/>
    <col min="8714" max="8714" width="3" style="123" hidden="1" customWidth="1"/>
    <col min="8715" max="8715" width="10.7109375" style="123" hidden="1" customWidth="1"/>
    <col min="8716" max="8716" width="10.42578125" style="123" hidden="1" customWidth="1"/>
    <col min="8717" max="8717" width="15" style="123" hidden="1" customWidth="1"/>
    <col min="8718" max="8718" width="2" style="123" hidden="1" customWidth="1"/>
    <col min="8719" max="8960" width="0" style="123" hidden="1" customWidth="1"/>
    <col min="8961" max="8961" width="2" style="123" hidden="1" customWidth="1"/>
    <col min="8962" max="8963" width="0" style="123" hidden="1" customWidth="1"/>
    <col min="8964" max="8964" width="19.28515625" style="123" hidden="1" customWidth="1"/>
    <col min="8965" max="8965" width="4" style="123" hidden="1" customWidth="1"/>
    <col min="8966" max="8966" width="11.42578125" style="123" hidden="1" customWidth="1"/>
    <col min="8967" max="8967" width="4" style="123" hidden="1" customWidth="1"/>
    <col min="8968" max="8968" width="10.28515625" style="123" hidden="1" customWidth="1"/>
    <col min="8969" max="8969" width="0" style="123" hidden="1" customWidth="1"/>
    <col min="8970" max="8970" width="3" style="123" hidden="1" customWidth="1"/>
    <col min="8971" max="8971" width="10.7109375" style="123" hidden="1" customWidth="1"/>
    <col min="8972" max="8972" width="10.42578125" style="123" hidden="1" customWidth="1"/>
    <col min="8973" max="8973" width="15" style="123" hidden="1" customWidth="1"/>
    <col min="8974" max="8974" width="2" style="123" hidden="1" customWidth="1"/>
    <col min="8975" max="9216" width="0" style="123" hidden="1" customWidth="1"/>
    <col min="9217" max="9217" width="2" style="123" hidden="1" customWidth="1"/>
    <col min="9218" max="9219" width="0" style="123" hidden="1" customWidth="1"/>
    <col min="9220" max="9220" width="19.28515625" style="123" hidden="1" customWidth="1"/>
    <col min="9221" max="9221" width="4" style="123" hidden="1" customWidth="1"/>
    <col min="9222" max="9222" width="11.42578125" style="123" hidden="1" customWidth="1"/>
    <col min="9223" max="9223" width="4" style="123" hidden="1" customWidth="1"/>
    <col min="9224" max="9224" width="10.28515625" style="123" hidden="1" customWidth="1"/>
    <col min="9225" max="9225" width="0" style="123" hidden="1" customWidth="1"/>
    <col min="9226" max="9226" width="3" style="123" hidden="1" customWidth="1"/>
    <col min="9227" max="9227" width="10.7109375" style="123" hidden="1" customWidth="1"/>
    <col min="9228" max="9228" width="10.42578125" style="123" hidden="1" customWidth="1"/>
    <col min="9229" max="9229" width="15" style="123" hidden="1" customWidth="1"/>
    <col min="9230" max="9230" width="2" style="123" hidden="1" customWidth="1"/>
    <col min="9231" max="9472" width="0" style="123" hidden="1" customWidth="1"/>
    <col min="9473" max="9473" width="2" style="123" hidden="1" customWidth="1"/>
    <col min="9474" max="9475" width="0" style="123" hidden="1" customWidth="1"/>
    <col min="9476" max="9476" width="19.28515625" style="123" hidden="1" customWidth="1"/>
    <col min="9477" max="9477" width="4" style="123" hidden="1" customWidth="1"/>
    <col min="9478" max="9478" width="11.42578125" style="123" hidden="1" customWidth="1"/>
    <col min="9479" max="9479" width="4" style="123" hidden="1" customWidth="1"/>
    <col min="9480" max="9480" width="10.28515625" style="123" hidden="1" customWidth="1"/>
    <col min="9481" max="9481" width="0" style="123" hidden="1" customWidth="1"/>
    <col min="9482" max="9482" width="3" style="123" hidden="1" customWidth="1"/>
    <col min="9483" max="9483" width="10.7109375" style="123" hidden="1" customWidth="1"/>
    <col min="9484" max="9484" width="10.42578125" style="123" hidden="1" customWidth="1"/>
    <col min="9485" max="9485" width="15" style="123" hidden="1" customWidth="1"/>
    <col min="9486" max="9486" width="2" style="123" hidden="1" customWidth="1"/>
    <col min="9487" max="9728" width="0" style="123" hidden="1" customWidth="1"/>
    <col min="9729" max="9729" width="2" style="123" hidden="1" customWidth="1"/>
    <col min="9730" max="9731" width="0" style="123" hidden="1" customWidth="1"/>
    <col min="9732" max="9732" width="19.28515625" style="123" hidden="1" customWidth="1"/>
    <col min="9733" max="9733" width="4" style="123" hidden="1" customWidth="1"/>
    <col min="9734" max="9734" width="11.42578125" style="123" hidden="1" customWidth="1"/>
    <col min="9735" max="9735" width="4" style="123" hidden="1" customWidth="1"/>
    <col min="9736" max="9736" width="10.28515625" style="123" hidden="1" customWidth="1"/>
    <col min="9737" max="9737" width="0" style="123" hidden="1" customWidth="1"/>
    <col min="9738" max="9738" width="3" style="123" hidden="1" customWidth="1"/>
    <col min="9739" max="9739" width="10.7109375" style="123" hidden="1" customWidth="1"/>
    <col min="9740" max="9740" width="10.42578125" style="123" hidden="1" customWidth="1"/>
    <col min="9741" max="9741" width="15" style="123" hidden="1" customWidth="1"/>
    <col min="9742" max="9742" width="2" style="123" hidden="1" customWidth="1"/>
    <col min="9743" max="9984" width="0" style="123" hidden="1" customWidth="1"/>
    <col min="9985" max="9985" width="2" style="123" hidden="1" customWidth="1"/>
    <col min="9986" max="9987" width="0" style="123" hidden="1" customWidth="1"/>
    <col min="9988" max="9988" width="19.28515625" style="123" hidden="1" customWidth="1"/>
    <col min="9989" max="9989" width="4" style="123" hidden="1" customWidth="1"/>
    <col min="9990" max="9990" width="11.42578125" style="123" hidden="1" customWidth="1"/>
    <col min="9991" max="9991" width="4" style="123" hidden="1" customWidth="1"/>
    <col min="9992" max="9992" width="10.28515625" style="123" hidden="1" customWidth="1"/>
    <col min="9993" max="9993" width="0" style="123" hidden="1" customWidth="1"/>
    <col min="9994" max="9994" width="3" style="123" hidden="1" customWidth="1"/>
    <col min="9995" max="9995" width="10.7109375" style="123" hidden="1" customWidth="1"/>
    <col min="9996" max="9996" width="10.42578125" style="123" hidden="1" customWidth="1"/>
    <col min="9997" max="9997" width="15" style="123" hidden="1" customWidth="1"/>
    <col min="9998" max="9998" width="2" style="123" hidden="1" customWidth="1"/>
    <col min="9999" max="10240" width="0" style="123" hidden="1" customWidth="1"/>
    <col min="10241" max="10241" width="2" style="123" hidden="1" customWidth="1"/>
    <col min="10242" max="10243" width="0" style="123" hidden="1" customWidth="1"/>
    <col min="10244" max="10244" width="19.28515625" style="123" hidden="1" customWidth="1"/>
    <col min="10245" max="10245" width="4" style="123" hidden="1" customWidth="1"/>
    <col min="10246" max="10246" width="11.42578125" style="123" hidden="1" customWidth="1"/>
    <col min="10247" max="10247" width="4" style="123" hidden="1" customWidth="1"/>
    <col min="10248" max="10248" width="10.28515625" style="123" hidden="1" customWidth="1"/>
    <col min="10249" max="10249" width="0" style="123" hidden="1" customWidth="1"/>
    <col min="10250" max="10250" width="3" style="123" hidden="1" customWidth="1"/>
    <col min="10251" max="10251" width="10.7109375" style="123" hidden="1" customWidth="1"/>
    <col min="10252" max="10252" width="10.42578125" style="123" hidden="1" customWidth="1"/>
    <col min="10253" max="10253" width="15" style="123" hidden="1" customWidth="1"/>
    <col min="10254" max="10254" width="2" style="123" hidden="1" customWidth="1"/>
    <col min="10255" max="10496" width="0" style="123" hidden="1" customWidth="1"/>
    <col min="10497" max="10497" width="2" style="123" hidden="1" customWidth="1"/>
    <col min="10498" max="10499" width="0" style="123" hidden="1" customWidth="1"/>
    <col min="10500" max="10500" width="19.28515625" style="123" hidden="1" customWidth="1"/>
    <col min="10501" max="10501" width="4" style="123" hidden="1" customWidth="1"/>
    <col min="10502" max="10502" width="11.42578125" style="123" hidden="1" customWidth="1"/>
    <col min="10503" max="10503" width="4" style="123" hidden="1" customWidth="1"/>
    <col min="10504" max="10504" width="10.28515625" style="123" hidden="1" customWidth="1"/>
    <col min="10505" max="10505" width="0" style="123" hidden="1" customWidth="1"/>
    <col min="10506" max="10506" width="3" style="123" hidden="1" customWidth="1"/>
    <col min="10507" max="10507" width="10.7109375" style="123" hidden="1" customWidth="1"/>
    <col min="10508" max="10508" width="10.42578125" style="123" hidden="1" customWidth="1"/>
    <col min="10509" max="10509" width="15" style="123" hidden="1" customWidth="1"/>
    <col min="10510" max="10510" width="2" style="123" hidden="1" customWidth="1"/>
    <col min="10511" max="10752" width="0" style="123" hidden="1" customWidth="1"/>
    <col min="10753" max="10753" width="2" style="123" hidden="1" customWidth="1"/>
    <col min="10754" max="10755" width="0" style="123" hidden="1" customWidth="1"/>
    <col min="10756" max="10756" width="19.28515625" style="123" hidden="1" customWidth="1"/>
    <col min="10757" max="10757" width="4" style="123" hidden="1" customWidth="1"/>
    <col min="10758" max="10758" width="11.42578125" style="123" hidden="1" customWidth="1"/>
    <col min="10759" max="10759" width="4" style="123" hidden="1" customWidth="1"/>
    <col min="10760" max="10760" width="10.28515625" style="123" hidden="1" customWidth="1"/>
    <col min="10761" max="10761" width="0" style="123" hidden="1" customWidth="1"/>
    <col min="10762" max="10762" width="3" style="123" hidden="1" customWidth="1"/>
    <col min="10763" max="10763" width="10.7109375" style="123" hidden="1" customWidth="1"/>
    <col min="10764" max="10764" width="10.42578125" style="123" hidden="1" customWidth="1"/>
    <col min="10765" max="10765" width="15" style="123" hidden="1" customWidth="1"/>
    <col min="10766" max="10766" width="2" style="123" hidden="1" customWidth="1"/>
    <col min="10767" max="11008" width="0" style="123" hidden="1" customWidth="1"/>
    <col min="11009" max="11009" width="2" style="123" hidden="1" customWidth="1"/>
    <col min="11010" max="11011" width="0" style="123" hidden="1" customWidth="1"/>
    <col min="11012" max="11012" width="19.28515625" style="123" hidden="1" customWidth="1"/>
    <col min="11013" max="11013" width="4" style="123" hidden="1" customWidth="1"/>
    <col min="11014" max="11014" width="11.42578125" style="123" hidden="1" customWidth="1"/>
    <col min="11015" max="11015" width="4" style="123" hidden="1" customWidth="1"/>
    <col min="11016" max="11016" width="10.28515625" style="123" hidden="1" customWidth="1"/>
    <col min="11017" max="11017" width="0" style="123" hidden="1" customWidth="1"/>
    <col min="11018" max="11018" width="3" style="123" hidden="1" customWidth="1"/>
    <col min="11019" max="11019" width="10.7109375" style="123" hidden="1" customWidth="1"/>
    <col min="11020" max="11020" width="10.42578125" style="123" hidden="1" customWidth="1"/>
    <col min="11021" max="11021" width="15" style="123" hidden="1" customWidth="1"/>
    <col min="11022" max="11022" width="2" style="123" hidden="1" customWidth="1"/>
    <col min="11023" max="11264" width="0" style="123" hidden="1" customWidth="1"/>
    <col min="11265" max="11265" width="2" style="123" hidden="1" customWidth="1"/>
    <col min="11266" max="11267" width="0" style="123" hidden="1" customWidth="1"/>
    <col min="11268" max="11268" width="19.28515625" style="123" hidden="1" customWidth="1"/>
    <col min="11269" max="11269" width="4" style="123" hidden="1" customWidth="1"/>
    <col min="11270" max="11270" width="11.42578125" style="123" hidden="1" customWidth="1"/>
    <col min="11271" max="11271" width="4" style="123" hidden="1" customWidth="1"/>
    <col min="11272" max="11272" width="10.28515625" style="123" hidden="1" customWidth="1"/>
    <col min="11273" max="11273" width="0" style="123" hidden="1" customWidth="1"/>
    <col min="11274" max="11274" width="3" style="123" hidden="1" customWidth="1"/>
    <col min="11275" max="11275" width="10.7109375" style="123" hidden="1" customWidth="1"/>
    <col min="11276" max="11276" width="10.42578125" style="123" hidden="1" customWidth="1"/>
    <col min="11277" max="11277" width="15" style="123" hidden="1" customWidth="1"/>
    <col min="11278" max="11278" width="2" style="123" hidden="1" customWidth="1"/>
    <col min="11279" max="11520" width="0" style="123" hidden="1" customWidth="1"/>
    <col min="11521" max="11521" width="2" style="123" hidden="1" customWidth="1"/>
    <col min="11522" max="11523" width="0" style="123" hidden="1" customWidth="1"/>
    <col min="11524" max="11524" width="19.28515625" style="123" hidden="1" customWidth="1"/>
    <col min="11525" max="11525" width="4" style="123" hidden="1" customWidth="1"/>
    <col min="11526" max="11526" width="11.42578125" style="123" hidden="1" customWidth="1"/>
    <col min="11527" max="11527" width="4" style="123" hidden="1" customWidth="1"/>
    <col min="11528" max="11528" width="10.28515625" style="123" hidden="1" customWidth="1"/>
    <col min="11529" max="11529" width="0" style="123" hidden="1" customWidth="1"/>
    <col min="11530" max="11530" width="3" style="123" hidden="1" customWidth="1"/>
    <col min="11531" max="11531" width="10.7109375" style="123" hidden="1" customWidth="1"/>
    <col min="11532" max="11532" width="10.42578125" style="123" hidden="1" customWidth="1"/>
    <col min="11533" max="11533" width="15" style="123" hidden="1" customWidth="1"/>
    <col min="11534" max="11534" width="2" style="123" hidden="1" customWidth="1"/>
    <col min="11535" max="11776" width="0" style="123" hidden="1" customWidth="1"/>
    <col min="11777" max="11777" width="2" style="123" hidden="1" customWidth="1"/>
    <col min="11778" max="11779" width="0" style="123" hidden="1" customWidth="1"/>
    <col min="11780" max="11780" width="19.28515625" style="123" hidden="1" customWidth="1"/>
    <col min="11781" max="11781" width="4" style="123" hidden="1" customWidth="1"/>
    <col min="11782" max="11782" width="11.42578125" style="123" hidden="1" customWidth="1"/>
    <col min="11783" max="11783" width="4" style="123" hidden="1" customWidth="1"/>
    <col min="11784" max="11784" width="10.28515625" style="123" hidden="1" customWidth="1"/>
    <col min="11785" max="11785" width="0" style="123" hidden="1" customWidth="1"/>
    <col min="11786" max="11786" width="3" style="123" hidden="1" customWidth="1"/>
    <col min="11787" max="11787" width="10.7109375" style="123" hidden="1" customWidth="1"/>
    <col min="11788" max="11788" width="10.42578125" style="123" hidden="1" customWidth="1"/>
    <col min="11789" max="11789" width="15" style="123" hidden="1" customWidth="1"/>
    <col min="11790" max="11790" width="2" style="123" hidden="1" customWidth="1"/>
    <col min="11791" max="12032" width="0" style="123" hidden="1" customWidth="1"/>
    <col min="12033" max="12033" width="2" style="123" hidden="1" customWidth="1"/>
    <col min="12034" max="12035" width="0" style="123" hidden="1" customWidth="1"/>
    <col min="12036" max="12036" width="19.28515625" style="123" hidden="1" customWidth="1"/>
    <col min="12037" max="12037" width="4" style="123" hidden="1" customWidth="1"/>
    <col min="12038" max="12038" width="11.42578125" style="123" hidden="1" customWidth="1"/>
    <col min="12039" max="12039" width="4" style="123" hidden="1" customWidth="1"/>
    <col min="12040" max="12040" width="10.28515625" style="123" hidden="1" customWidth="1"/>
    <col min="12041" max="12041" width="0" style="123" hidden="1" customWidth="1"/>
    <col min="12042" max="12042" width="3" style="123" hidden="1" customWidth="1"/>
    <col min="12043" max="12043" width="10.7109375" style="123" hidden="1" customWidth="1"/>
    <col min="12044" max="12044" width="10.42578125" style="123" hidden="1" customWidth="1"/>
    <col min="12045" max="12045" width="15" style="123" hidden="1" customWidth="1"/>
    <col min="12046" max="12046" width="2" style="123" hidden="1" customWidth="1"/>
    <col min="12047" max="12288" width="0" style="123" hidden="1" customWidth="1"/>
    <col min="12289" max="12289" width="2" style="123" hidden="1" customWidth="1"/>
    <col min="12290" max="12291" width="0" style="123" hidden="1" customWidth="1"/>
    <col min="12292" max="12292" width="19.28515625" style="123" hidden="1" customWidth="1"/>
    <col min="12293" max="12293" width="4" style="123" hidden="1" customWidth="1"/>
    <col min="12294" max="12294" width="11.42578125" style="123" hidden="1" customWidth="1"/>
    <col min="12295" max="12295" width="4" style="123" hidden="1" customWidth="1"/>
    <col min="12296" max="12296" width="10.28515625" style="123" hidden="1" customWidth="1"/>
    <col min="12297" max="12297" width="0" style="123" hidden="1" customWidth="1"/>
    <col min="12298" max="12298" width="3" style="123" hidden="1" customWidth="1"/>
    <col min="12299" max="12299" width="10.7109375" style="123" hidden="1" customWidth="1"/>
    <col min="12300" max="12300" width="10.42578125" style="123" hidden="1" customWidth="1"/>
    <col min="12301" max="12301" width="15" style="123" hidden="1" customWidth="1"/>
    <col min="12302" max="12302" width="2" style="123" hidden="1" customWidth="1"/>
    <col min="12303" max="12544" width="0" style="123" hidden="1" customWidth="1"/>
    <col min="12545" max="12545" width="2" style="123" hidden="1" customWidth="1"/>
    <col min="12546" max="12547" width="0" style="123" hidden="1" customWidth="1"/>
    <col min="12548" max="12548" width="19.28515625" style="123" hidden="1" customWidth="1"/>
    <col min="12549" max="12549" width="4" style="123" hidden="1" customWidth="1"/>
    <col min="12550" max="12550" width="11.42578125" style="123" hidden="1" customWidth="1"/>
    <col min="12551" max="12551" width="4" style="123" hidden="1" customWidth="1"/>
    <col min="12552" max="12552" width="10.28515625" style="123" hidden="1" customWidth="1"/>
    <col min="12553" max="12553" width="0" style="123" hidden="1" customWidth="1"/>
    <col min="12554" max="12554" width="3" style="123" hidden="1" customWidth="1"/>
    <col min="12555" max="12555" width="10.7109375" style="123" hidden="1" customWidth="1"/>
    <col min="12556" max="12556" width="10.42578125" style="123" hidden="1" customWidth="1"/>
    <col min="12557" max="12557" width="15" style="123" hidden="1" customWidth="1"/>
    <col min="12558" max="12558" width="2" style="123" hidden="1" customWidth="1"/>
    <col min="12559" max="12800" width="0" style="123" hidden="1" customWidth="1"/>
    <col min="12801" max="12801" width="2" style="123" hidden="1" customWidth="1"/>
    <col min="12802" max="12803" width="0" style="123" hidden="1" customWidth="1"/>
    <col min="12804" max="12804" width="19.28515625" style="123" hidden="1" customWidth="1"/>
    <col min="12805" max="12805" width="4" style="123" hidden="1" customWidth="1"/>
    <col min="12806" max="12806" width="11.42578125" style="123" hidden="1" customWidth="1"/>
    <col min="12807" max="12807" width="4" style="123" hidden="1" customWidth="1"/>
    <col min="12808" max="12808" width="10.28515625" style="123" hidden="1" customWidth="1"/>
    <col min="12809" max="12809" width="0" style="123" hidden="1" customWidth="1"/>
    <col min="12810" max="12810" width="3" style="123" hidden="1" customWidth="1"/>
    <col min="12811" max="12811" width="10.7109375" style="123" hidden="1" customWidth="1"/>
    <col min="12812" max="12812" width="10.42578125" style="123" hidden="1" customWidth="1"/>
    <col min="12813" max="12813" width="15" style="123" hidden="1" customWidth="1"/>
    <col min="12814" max="12814" width="2" style="123" hidden="1" customWidth="1"/>
    <col min="12815" max="13056" width="0" style="123" hidden="1" customWidth="1"/>
    <col min="13057" max="13057" width="2" style="123" hidden="1" customWidth="1"/>
    <col min="13058" max="13059" width="0" style="123" hidden="1" customWidth="1"/>
    <col min="13060" max="13060" width="19.28515625" style="123" hidden="1" customWidth="1"/>
    <col min="13061" max="13061" width="4" style="123" hidden="1" customWidth="1"/>
    <col min="13062" max="13062" width="11.42578125" style="123" hidden="1" customWidth="1"/>
    <col min="13063" max="13063" width="4" style="123" hidden="1" customWidth="1"/>
    <col min="13064" max="13064" width="10.28515625" style="123" hidden="1" customWidth="1"/>
    <col min="13065" max="13065" width="0" style="123" hidden="1" customWidth="1"/>
    <col min="13066" max="13066" width="3" style="123" hidden="1" customWidth="1"/>
    <col min="13067" max="13067" width="10.7109375" style="123" hidden="1" customWidth="1"/>
    <col min="13068" max="13068" width="10.42578125" style="123" hidden="1" customWidth="1"/>
    <col min="13069" max="13069" width="15" style="123" hidden="1" customWidth="1"/>
    <col min="13070" max="13070" width="2" style="123" hidden="1" customWidth="1"/>
    <col min="13071" max="13312" width="0" style="123" hidden="1" customWidth="1"/>
    <col min="13313" max="13313" width="2" style="123" hidden="1" customWidth="1"/>
    <col min="13314" max="13315" width="0" style="123" hidden="1" customWidth="1"/>
    <col min="13316" max="13316" width="19.28515625" style="123" hidden="1" customWidth="1"/>
    <col min="13317" max="13317" width="4" style="123" hidden="1" customWidth="1"/>
    <col min="13318" max="13318" width="11.42578125" style="123" hidden="1" customWidth="1"/>
    <col min="13319" max="13319" width="4" style="123" hidden="1" customWidth="1"/>
    <col min="13320" max="13320" width="10.28515625" style="123" hidden="1" customWidth="1"/>
    <col min="13321" max="13321" width="0" style="123" hidden="1" customWidth="1"/>
    <col min="13322" max="13322" width="3" style="123" hidden="1" customWidth="1"/>
    <col min="13323" max="13323" width="10.7109375" style="123" hidden="1" customWidth="1"/>
    <col min="13324" max="13324" width="10.42578125" style="123" hidden="1" customWidth="1"/>
    <col min="13325" max="13325" width="15" style="123" hidden="1" customWidth="1"/>
    <col min="13326" max="13326" width="2" style="123" hidden="1" customWidth="1"/>
    <col min="13327" max="13568" width="0" style="123" hidden="1" customWidth="1"/>
    <col min="13569" max="13569" width="2" style="123" hidden="1" customWidth="1"/>
    <col min="13570" max="13571" width="0" style="123" hidden="1" customWidth="1"/>
    <col min="13572" max="13572" width="19.28515625" style="123" hidden="1" customWidth="1"/>
    <col min="13573" max="13573" width="4" style="123" hidden="1" customWidth="1"/>
    <col min="13574" max="13574" width="11.42578125" style="123" hidden="1" customWidth="1"/>
    <col min="13575" max="13575" width="4" style="123" hidden="1" customWidth="1"/>
    <col min="13576" max="13576" width="10.28515625" style="123" hidden="1" customWidth="1"/>
    <col min="13577" max="13577" width="0" style="123" hidden="1" customWidth="1"/>
    <col min="13578" max="13578" width="3" style="123" hidden="1" customWidth="1"/>
    <col min="13579" max="13579" width="10.7109375" style="123" hidden="1" customWidth="1"/>
    <col min="13580" max="13580" width="10.42578125" style="123" hidden="1" customWidth="1"/>
    <col min="13581" max="13581" width="15" style="123" hidden="1" customWidth="1"/>
    <col min="13582" max="13582" width="2" style="123" hidden="1" customWidth="1"/>
    <col min="13583" max="13824" width="0" style="123" hidden="1" customWidth="1"/>
    <col min="13825" max="13825" width="2" style="123" hidden="1" customWidth="1"/>
    <col min="13826" max="13827" width="0" style="123" hidden="1" customWidth="1"/>
    <col min="13828" max="13828" width="19.28515625" style="123" hidden="1" customWidth="1"/>
    <col min="13829" max="13829" width="4" style="123" hidden="1" customWidth="1"/>
    <col min="13830" max="13830" width="11.42578125" style="123" hidden="1" customWidth="1"/>
    <col min="13831" max="13831" width="4" style="123" hidden="1" customWidth="1"/>
    <col min="13832" max="13832" width="10.28515625" style="123" hidden="1" customWidth="1"/>
    <col min="13833" max="13833" width="0" style="123" hidden="1" customWidth="1"/>
    <col min="13834" max="13834" width="3" style="123" hidden="1" customWidth="1"/>
    <col min="13835" max="13835" width="10.7109375" style="123" hidden="1" customWidth="1"/>
    <col min="13836" max="13836" width="10.42578125" style="123" hidden="1" customWidth="1"/>
    <col min="13837" max="13837" width="15" style="123" hidden="1" customWidth="1"/>
    <col min="13838" max="13838" width="2" style="123" hidden="1" customWidth="1"/>
    <col min="13839" max="14080" width="0" style="123" hidden="1" customWidth="1"/>
    <col min="14081" max="14081" width="2" style="123" hidden="1" customWidth="1"/>
    <col min="14082" max="14083" width="0" style="123" hidden="1" customWidth="1"/>
    <col min="14084" max="14084" width="19.28515625" style="123" hidden="1" customWidth="1"/>
    <col min="14085" max="14085" width="4" style="123" hidden="1" customWidth="1"/>
    <col min="14086" max="14086" width="11.42578125" style="123" hidden="1" customWidth="1"/>
    <col min="14087" max="14087" width="4" style="123" hidden="1" customWidth="1"/>
    <col min="14088" max="14088" width="10.28515625" style="123" hidden="1" customWidth="1"/>
    <col min="14089" max="14089" width="0" style="123" hidden="1" customWidth="1"/>
    <col min="14090" max="14090" width="3" style="123" hidden="1" customWidth="1"/>
    <col min="14091" max="14091" width="10.7109375" style="123" hidden="1" customWidth="1"/>
    <col min="14092" max="14092" width="10.42578125" style="123" hidden="1" customWidth="1"/>
    <col min="14093" max="14093" width="15" style="123" hidden="1" customWidth="1"/>
    <col min="14094" max="14094" width="2" style="123" hidden="1" customWidth="1"/>
    <col min="14095" max="14336" width="0" style="123" hidden="1" customWidth="1"/>
    <col min="14337" max="14337" width="2" style="123" hidden="1" customWidth="1"/>
    <col min="14338" max="14339" width="0" style="123" hidden="1" customWidth="1"/>
    <col min="14340" max="14340" width="19.28515625" style="123" hidden="1" customWidth="1"/>
    <col min="14341" max="14341" width="4" style="123" hidden="1" customWidth="1"/>
    <col min="14342" max="14342" width="11.42578125" style="123" hidden="1" customWidth="1"/>
    <col min="14343" max="14343" width="4" style="123" hidden="1" customWidth="1"/>
    <col min="14344" max="14344" width="10.28515625" style="123" hidden="1" customWidth="1"/>
    <col min="14345" max="14345" width="0" style="123" hidden="1" customWidth="1"/>
    <col min="14346" max="14346" width="3" style="123" hidden="1" customWidth="1"/>
    <col min="14347" max="14347" width="10.7109375" style="123" hidden="1" customWidth="1"/>
    <col min="14348" max="14348" width="10.42578125" style="123" hidden="1" customWidth="1"/>
    <col min="14349" max="14349" width="15" style="123" hidden="1" customWidth="1"/>
    <col min="14350" max="14350" width="2" style="123" hidden="1" customWidth="1"/>
    <col min="14351" max="14592" width="0" style="123" hidden="1" customWidth="1"/>
    <col min="14593" max="14593" width="2" style="123" hidden="1" customWidth="1"/>
    <col min="14594" max="14595" width="0" style="123" hidden="1" customWidth="1"/>
    <col min="14596" max="14596" width="19.28515625" style="123" hidden="1" customWidth="1"/>
    <col min="14597" max="14597" width="4" style="123" hidden="1" customWidth="1"/>
    <col min="14598" max="14598" width="11.42578125" style="123" hidden="1" customWidth="1"/>
    <col min="14599" max="14599" width="4" style="123" hidden="1" customWidth="1"/>
    <col min="14600" max="14600" width="10.28515625" style="123" hidden="1" customWidth="1"/>
    <col min="14601" max="14601" width="0" style="123" hidden="1" customWidth="1"/>
    <col min="14602" max="14602" width="3" style="123" hidden="1" customWidth="1"/>
    <col min="14603" max="14603" width="10.7109375" style="123" hidden="1" customWidth="1"/>
    <col min="14604" max="14604" width="10.42578125" style="123" hidden="1" customWidth="1"/>
    <col min="14605" max="14605" width="15" style="123" hidden="1" customWidth="1"/>
    <col min="14606" max="14606" width="2" style="123" hidden="1" customWidth="1"/>
    <col min="14607" max="14848" width="0" style="123" hidden="1" customWidth="1"/>
    <col min="14849" max="14849" width="2" style="123" hidden="1" customWidth="1"/>
    <col min="14850" max="14851" width="0" style="123" hidden="1" customWidth="1"/>
    <col min="14852" max="14852" width="19.28515625" style="123" hidden="1" customWidth="1"/>
    <col min="14853" max="14853" width="4" style="123" hidden="1" customWidth="1"/>
    <col min="14854" max="14854" width="11.42578125" style="123" hidden="1" customWidth="1"/>
    <col min="14855" max="14855" width="4" style="123" hidden="1" customWidth="1"/>
    <col min="14856" max="14856" width="10.28515625" style="123" hidden="1" customWidth="1"/>
    <col min="14857" max="14857" width="0" style="123" hidden="1" customWidth="1"/>
    <col min="14858" max="14858" width="3" style="123" hidden="1" customWidth="1"/>
    <col min="14859" max="14859" width="10.7109375" style="123" hidden="1" customWidth="1"/>
    <col min="14860" max="14860" width="10.42578125" style="123" hidden="1" customWidth="1"/>
    <col min="14861" max="14861" width="15" style="123" hidden="1" customWidth="1"/>
    <col min="14862" max="14862" width="2" style="123" hidden="1" customWidth="1"/>
    <col min="14863" max="15104" width="0" style="123" hidden="1" customWidth="1"/>
    <col min="15105" max="15105" width="2" style="123" hidden="1" customWidth="1"/>
    <col min="15106" max="15107" width="0" style="123" hidden="1" customWidth="1"/>
    <col min="15108" max="15108" width="19.28515625" style="123" hidden="1" customWidth="1"/>
    <col min="15109" max="15109" width="4" style="123" hidden="1" customWidth="1"/>
    <col min="15110" max="15110" width="11.42578125" style="123" hidden="1" customWidth="1"/>
    <col min="15111" max="15111" width="4" style="123" hidden="1" customWidth="1"/>
    <col min="15112" max="15112" width="10.28515625" style="123" hidden="1" customWidth="1"/>
    <col min="15113" max="15113" width="0" style="123" hidden="1" customWidth="1"/>
    <col min="15114" max="15114" width="3" style="123" hidden="1" customWidth="1"/>
    <col min="15115" max="15115" width="10.7109375" style="123" hidden="1" customWidth="1"/>
    <col min="15116" max="15116" width="10.42578125" style="123" hidden="1" customWidth="1"/>
    <col min="15117" max="15117" width="15" style="123" hidden="1" customWidth="1"/>
    <col min="15118" max="15118" width="2" style="123" hidden="1" customWidth="1"/>
    <col min="15119" max="15360" width="0" style="123" hidden="1" customWidth="1"/>
    <col min="15361" max="15361" width="2" style="123" hidden="1" customWidth="1"/>
    <col min="15362" max="15363" width="0" style="123" hidden="1" customWidth="1"/>
    <col min="15364" max="15364" width="19.28515625" style="123" hidden="1" customWidth="1"/>
    <col min="15365" max="15365" width="4" style="123" hidden="1" customWidth="1"/>
    <col min="15366" max="15366" width="11.42578125" style="123" hidden="1" customWidth="1"/>
    <col min="15367" max="15367" width="4" style="123" hidden="1" customWidth="1"/>
    <col min="15368" max="15368" width="10.28515625" style="123" hidden="1" customWidth="1"/>
    <col min="15369" max="15369" width="0" style="123" hidden="1" customWidth="1"/>
    <col min="15370" max="15370" width="3" style="123" hidden="1" customWidth="1"/>
    <col min="15371" max="15371" width="10.7109375" style="123" hidden="1" customWidth="1"/>
    <col min="15372" max="15372" width="10.42578125" style="123" hidden="1" customWidth="1"/>
    <col min="15373" max="15373" width="15" style="123" hidden="1" customWidth="1"/>
    <col min="15374" max="15374" width="2" style="123" hidden="1" customWidth="1"/>
    <col min="15375" max="15616" width="0" style="123" hidden="1" customWidth="1"/>
    <col min="15617" max="15617" width="2" style="123" hidden="1" customWidth="1"/>
    <col min="15618" max="15619" width="0" style="123" hidden="1" customWidth="1"/>
    <col min="15620" max="15620" width="19.28515625" style="123" hidden="1" customWidth="1"/>
    <col min="15621" max="15621" width="4" style="123" hidden="1" customWidth="1"/>
    <col min="15622" max="15622" width="11.42578125" style="123" hidden="1" customWidth="1"/>
    <col min="15623" max="15623" width="4" style="123" hidden="1" customWidth="1"/>
    <col min="15624" max="15624" width="10.28515625" style="123" hidden="1" customWidth="1"/>
    <col min="15625" max="15625" width="0" style="123" hidden="1" customWidth="1"/>
    <col min="15626" max="15626" width="3" style="123" hidden="1" customWidth="1"/>
    <col min="15627" max="15627" width="10.7109375" style="123" hidden="1" customWidth="1"/>
    <col min="15628" max="15628" width="10.42578125" style="123" hidden="1" customWidth="1"/>
    <col min="15629" max="15629" width="15" style="123" hidden="1" customWidth="1"/>
    <col min="15630" max="15630" width="2" style="123" hidden="1" customWidth="1"/>
    <col min="15631" max="15872" width="0" style="123" hidden="1" customWidth="1"/>
    <col min="15873" max="15873" width="2" style="123" hidden="1" customWidth="1"/>
    <col min="15874" max="15875" width="0" style="123" hidden="1" customWidth="1"/>
    <col min="15876" max="15876" width="19.28515625" style="123" hidden="1" customWidth="1"/>
    <col min="15877" max="15877" width="4" style="123" hidden="1" customWidth="1"/>
    <col min="15878" max="15878" width="11.42578125" style="123" hidden="1" customWidth="1"/>
    <col min="15879" max="15879" width="4" style="123" hidden="1" customWidth="1"/>
    <col min="15880" max="15880" width="10.28515625" style="123" hidden="1" customWidth="1"/>
    <col min="15881" max="15881" width="0" style="123" hidden="1" customWidth="1"/>
    <col min="15882" max="15882" width="3" style="123" hidden="1" customWidth="1"/>
    <col min="15883" max="15883" width="10.7109375" style="123" hidden="1" customWidth="1"/>
    <col min="15884" max="15884" width="10.42578125" style="123" hidden="1" customWidth="1"/>
    <col min="15885" max="15885" width="15" style="123" hidden="1" customWidth="1"/>
    <col min="15886" max="15886" width="2" style="123" hidden="1" customWidth="1"/>
    <col min="15887" max="16128" width="0" style="123" hidden="1" customWidth="1"/>
    <col min="16129" max="16129" width="2" style="123" hidden="1" customWidth="1"/>
    <col min="16130" max="16131" width="0" style="123" hidden="1" customWidth="1"/>
    <col min="16132" max="16132" width="19.28515625" style="123" hidden="1" customWidth="1"/>
    <col min="16133" max="16133" width="4" style="123" hidden="1" customWidth="1"/>
    <col min="16134" max="16134" width="11.42578125" style="123" hidden="1" customWidth="1"/>
    <col min="16135" max="16135" width="4" style="123" hidden="1" customWidth="1"/>
    <col min="16136" max="16136" width="10.28515625" style="123" hidden="1" customWidth="1"/>
    <col min="16137" max="16137" width="0" style="123" hidden="1" customWidth="1"/>
    <col min="16138" max="16138" width="3" style="123" hidden="1" customWidth="1"/>
    <col min="16139" max="16139" width="10.7109375" style="123" hidden="1" customWidth="1"/>
    <col min="16140" max="16140" width="10.42578125" style="123" hidden="1" customWidth="1"/>
    <col min="16141" max="16141" width="15" style="123" hidden="1" customWidth="1"/>
    <col min="16142" max="16142" width="2" style="123" hidden="1" customWidth="1"/>
    <col min="16143" max="16384" width="0" style="123" hidden="1" customWidth="1"/>
  </cols>
  <sheetData>
    <row r="1" spans="1:14" ht="15" x14ac:dyDescent="0.25">
      <c r="A1" s="121">
        <v>1</v>
      </c>
      <c r="B1" s="122"/>
      <c r="C1" s="122"/>
      <c r="D1" s="122"/>
      <c r="E1" s="122"/>
      <c r="F1" s="122"/>
      <c r="G1" s="122"/>
      <c r="H1" s="122"/>
      <c r="I1" s="122"/>
      <c r="J1" s="122"/>
      <c r="K1" s="122"/>
      <c r="L1" s="122"/>
      <c r="M1" s="122"/>
      <c r="N1" s="121">
        <v>1</v>
      </c>
    </row>
    <row r="2" spans="1:14" ht="15" x14ac:dyDescent="0.25">
      <c r="B2" s="122"/>
      <c r="C2" s="122"/>
      <c r="D2" s="122"/>
      <c r="E2" s="122"/>
      <c r="F2" s="122"/>
      <c r="G2" s="122"/>
      <c r="H2" s="122"/>
      <c r="I2" s="122"/>
      <c r="J2" s="122"/>
      <c r="K2" s="122"/>
      <c r="L2" s="122"/>
      <c r="M2" s="122"/>
    </row>
    <row r="3" spans="1:14" ht="15" x14ac:dyDescent="0.25">
      <c r="B3" s="122"/>
      <c r="C3" s="122"/>
      <c r="D3" s="122"/>
      <c r="E3" s="122"/>
      <c r="F3" s="122"/>
      <c r="G3" s="122"/>
      <c r="H3" s="122"/>
      <c r="I3" s="122"/>
      <c r="J3" s="122"/>
      <c r="K3" s="122"/>
      <c r="L3" s="122"/>
      <c r="M3" s="122"/>
    </row>
    <row r="4" spans="1:14" ht="15" x14ac:dyDescent="0.25">
      <c r="B4" s="122"/>
      <c r="C4" s="122"/>
      <c r="D4" s="122"/>
      <c r="E4" s="122"/>
      <c r="F4" s="122"/>
      <c r="G4" s="122"/>
      <c r="H4" s="122"/>
      <c r="I4" s="122"/>
      <c r="J4" s="122"/>
      <c r="K4" s="122"/>
      <c r="L4" s="122"/>
      <c r="M4" s="122"/>
    </row>
    <row r="5" spans="1:14" ht="15" x14ac:dyDescent="0.25">
      <c r="B5" s="122"/>
      <c r="C5" s="122"/>
      <c r="D5" s="122"/>
      <c r="E5" s="122"/>
      <c r="F5" s="122"/>
      <c r="G5" s="122"/>
      <c r="H5" s="122"/>
      <c r="I5" s="122"/>
      <c r="J5" s="122"/>
      <c r="K5" s="122"/>
      <c r="L5" s="122"/>
      <c r="M5" s="122"/>
    </row>
    <row r="6" spans="1:14" ht="15" x14ac:dyDescent="0.25">
      <c r="B6" s="122"/>
      <c r="C6" s="122"/>
      <c r="D6" s="122"/>
      <c r="E6" s="122"/>
      <c r="F6" s="122"/>
      <c r="G6" s="122"/>
      <c r="H6" s="122"/>
      <c r="I6" s="122"/>
      <c r="J6" s="122"/>
      <c r="K6" s="122"/>
      <c r="L6" s="122"/>
      <c r="M6" s="122"/>
    </row>
    <row r="7" spans="1:14" ht="15" x14ac:dyDescent="0.25">
      <c r="B7" s="122"/>
      <c r="C7" s="122"/>
      <c r="D7" s="122"/>
      <c r="E7" s="122"/>
      <c r="F7" s="122"/>
      <c r="G7" s="122"/>
      <c r="H7" s="122"/>
      <c r="I7" s="122"/>
      <c r="J7" s="122"/>
      <c r="K7" s="122"/>
      <c r="L7" s="122"/>
      <c r="M7" s="122"/>
    </row>
    <row r="8" spans="1:14" ht="21" x14ac:dyDescent="0.25">
      <c r="B8" s="171" t="s">
        <v>46</v>
      </c>
      <c r="C8" s="172"/>
      <c r="D8" s="172"/>
      <c r="E8" s="172"/>
      <c r="F8" s="172"/>
      <c r="G8" s="172"/>
      <c r="H8" s="172"/>
      <c r="I8" s="172"/>
      <c r="J8" s="172"/>
      <c r="K8" s="172"/>
      <c r="L8" s="172"/>
      <c r="M8" s="172"/>
    </row>
    <row r="9" spans="1:14" ht="15" x14ac:dyDescent="0.25">
      <c r="B9" s="182" t="s">
        <v>24</v>
      </c>
      <c r="C9" s="182"/>
      <c r="D9" s="182"/>
      <c r="E9" s="182"/>
      <c r="F9" s="182"/>
      <c r="G9" s="182"/>
      <c r="H9" s="182"/>
      <c r="I9" s="182"/>
      <c r="J9" s="182"/>
      <c r="K9" s="182"/>
      <c r="L9" s="182"/>
      <c r="M9" s="182"/>
    </row>
    <row r="10" spans="1:14" ht="15" x14ac:dyDescent="0.25">
      <c r="B10" s="182"/>
      <c r="C10" s="182"/>
      <c r="D10" s="182"/>
      <c r="E10" s="182"/>
      <c r="F10" s="182"/>
      <c r="G10" s="182"/>
      <c r="H10" s="182"/>
      <c r="I10" s="182"/>
      <c r="J10" s="182"/>
      <c r="K10" s="182"/>
      <c r="L10" s="182"/>
      <c r="M10" s="182"/>
    </row>
    <row r="11" spans="1:14" ht="15.75" thickBot="1" x14ac:dyDescent="0.3">
      <c r="B11" s="124"/>
      <c r="C11" s="124"/>
      <c r="D11" s="124"/>
      <c r="E11" s="124"/>
      <c r="F11" s="124"/>
      <c r="G11" s="124"/>
      <c r="H11" s="124"/>
      <c r="I11" s="124"/>
      <c r="J11" s="124"/>
      <c r="K11" s="124"/>
      <c r="L11" s="124"/>
      <c r="M11" s="124"/>
    </row>
    <row r="12" spans="1:14" s="125" customFormat="1" ht="17.25" thickTop="1" thickBot="1" x14ac:dyDescent="0.3">
      <c r="B12" s="173"/>
      <c r="C12" s="174"/>
      <c r="D12" s="174"/>
      <c r="E12" s="174"/>
      <c r="F12" s="174"/>
      <c r="G12" s="174"/>
      <c r="H12" s="174"/>
      <c r="I12" s="175"/>
      <c r="J12" s="126"/>
      <c r="K12" s="127" t="s">
        <v>25</v>
      </c>
      <c r="L12" s="127" t="s">
        <v>26</v>
      </c>
      <c r="M12" s="127" t="s">
        <v>27</v>
      </c>
    </row>
    <row r="13" spans="1:14" s="128" customFormat="1" ht="13.5" thickTop="1" x14ac:dyDescent="0.2">
      <c r="B13" s="129" t="s">
        <v>28</v>
      </c>
      <c r="C13" s="129"/>
      <c r="D13" s="129"/>
      <c r="E13" s="129"/>
      <c r="F13" s="129"/>
      <c r="G13" s="129"/>
      <c r="H13" s="129"/>
      <c r="I13" s="129"/>
      <c r="J13" s="129"/>
      <c r="K13" s="129" t="s">
        <v>29</v>
      </c>
      <c r="L13" s="129"/>
      <c r="M13" s="129"/>
    </row>
    <row r="14" spans="1:14" ht="9.9499999999999993" customHeight="1" thickBot="1" x14ac:dyDescent="0.3">
      <c r="B14" s="130"/>
      <c r="C14" s="130"/>
      <c r="D14" s="130"/>
      <c r="E14" s="130"/>
      <c r="F14" s="130"/>
      <c r="G14" s="130"/>
      <c r="H14" s="130"/>
      <c r="I14" s="130"/>
      <c r="J14" s="130"/>
      <c r="K14" s="130"/>
      <c r="L14" s="130"/>
      <c r="M14" s="130"/>
    </row>
    <row r="15" spans="1:14" ht="17.25" thickTop="1" thickBot="1" x14ac:dyDescent="0.3">
      <c r="B15" s="168"/>
      <c r="C15" s="170"/>
      <c r="D15" s="170"/>
      <c r="E15" s="170"/>
      <c r="F15" s="169"/>
      <c r="G15" s="130"/>
      <c r="H15" s="176" t="s">
        <v>30</v>
      </c>
      <c r="I15" s="177"/>
      <c r="J15" s="177"/>
      <c r="K15" s="177"/>
      <c r="L15" s="177"/>
      <c r="M15" s="178"/>
    </row>
    <row r="16" spans="1:14" ht="16.5" thickTop="1" thickBot="1" x14ac:dyDescent="0.3">
      <c r="B16" s="129" t="s">
        <v>31</v>
      </c>
      <c r="C16" s="130"/>
      <c r="D16" s="130"/>
      <c r="E16" s="130"/>
      <c r="F16" s="130"/>
      <c r="G16" s="130"/>
      <c r="H16" s="179"/>
      <c r="I16" s="180"/>
      <c r="J16" s="180"/>
      <c r="K16" s="180"/>
      <c r="L16" s="180"/>
      <c r="M16" s="181"/>
    </row>
    <row r="17" spans="2:13" ht="9.9499999999999993" customHeight="1" thickTop="1" thickBot="1" x14ac:dyDescent="0.3">
      <c r="B17" s="130"/>
      <c r="C17" s="130"/>
      <c r="D17" s="130"/>
      <c r="E17" s="130"/>
      <c r="F17" s="130"/>
      <c r="G17" s="130"/>
      <c r="H17" s="130"/>
      <c r="I17" s="130"/>
      <c r="J17" s="130"/>
      <c r="K17" s="130"/>
      <c r="L17" s="130"/>
      <c r="M17" s="130"/>
    </row>
    <row r="18" spans="2:13" s="125" customFormat="1" ht="17.25" thickTop="1" thickBot="1" x14ac:dyDescent="0.3">
      <c r="B18" s="168"/>
      <c r="C18" s="170"/>
      <c r="D18" s="170"/>
      <c r="E18" s="170"/>
      <c r="F18" s="169"/>
      <c r="G18" s="131"/>
      <c r="H18" s="168"/>
      <c r="I18" s="170"/>
      <c r="J18" s="170"/>
      <c r="K18" s="170"/>
      <c r="L18" s="170"/>
      <c r="M18" s="169"/>
    </row>
    <row r="19" spans="2:13" ht="15.75" thickTop="1" x14ac:dyDescent="0.25">
      <c r="B19" s="129" t="s">
        <v>32</v>
      </c>
      <c r="C19" s="130"/>
      <c r="D19" s="130"/>
      <c r="E19" s="130"/>
      <c r="F19" s="130"/>
      <c r="G19" s="130"/>
      <c r="H19" s="129" t="s">
        <v>33</v>
      </c>
      <c r="I19" s="130"/>
      <c r="J19" s="130"/>
      <c r="K19" s="130"/>
      <c r="L19" s="130"/>
      <c r="M19" s="130"/>
    </row>
    <row r="20" spans="2:13" ht="9.9499999999999993" customHeight="1" thickBot="1" x14ac:dyDescent="0.3">
      <c r="B20" s="130"/>
      <c r="C20" s="130"/>
      <c r="D20" s="130"/>
      <c r="E20" s="130"/>
      <c r="F20" s="130"/>
      <c r="G20" s="130"/>
      <c r="H20" s="130"/>
      <c r="I20" s="130"/>
      <c r="J20" s="130"/>
      <c r="K20" s="130"/>
      <c r="L20" s="130"/>
      <c r="M20" s="130"/>
    </row>
    <row r="21" spans="2:13" s="125" customFormat="1" ht="17.25" thickTop="1" thickBot="1" x14ac:dyDescent="0.3">
      <c r="B21" s="168"/>
      <c r="C21" s="170"/>
      <c r="D21" s="170"/>
      <c r="E21" s="170"/>
      <c r="F21" s="169"/>
      <c r="G21" s="131"/>
      <c r="H21" s="168"/>
      <c r="I21" s="170"/>
      <c r="J21" s="170"/>
      <c r="K21" s="170"/>
      <c r="L21" s="170"/>
      <c r="M21" s="169"/>
    </row>
    <row r="22" spans="2:13" ht="15.75" thickTop="1" x14ac:dyDescent="0.25">
      <c r="B22" s="129" t="s">
        <v>45</v>
      </c>
      <c r="C22" s="130"/>
      <c r="D22" s="124"/>
      <c r="E22" s="130"/>
      <c r="F22" s="130"/>
      <c r="G22" s="130"/>
      <c r="H22" s="129" t="s">
        <v>34</v>
      </c>
      <c r="I22" s="130"/>
      <c r="J22" s="130"/>
      <c r="K22" s="130"/>
      <c r="L22" s="130"/>
      <c r="M22" s="130"/>
    </row>
    <row r="23" spans="2:13" ht="9.9499999999999993" customHeight="1" thickBot="1" x14ac:dyDescent="0.3">
      <c r="B23" s="130"/>
      <c r="C23" s="130"/>
      <c r="D23" s="130"/>
      <c r="E23" s="130"/>
      <c r="F23" s="130"/>
      <c r="G23" s="130"/>
      <c r="H23" s="130"/>
      <c r="I23" s="130"/>
      <c r="J23" s="130"/>
      <c r="K23" s="130"/>
      <c r="L23" s="130"/>
      <c r="M23" s="130"/>
    </row>
    <row r="24" spans="2:13" s="125" customFormat="1" ht="17.25" thickTop="1" thickBot="1" x14ac:dyDescent="0.3">
      <c r="B24" s="168"/>
      <c r="C24" s="170"/>
      <c r="D24" s="170"/>
      <c r="E24" s="170"/>
      <c r="F24" s="169"/>
      <c r="G24" s="131"/>
      <c r="H24" s="168"/>
      <c r="I24" s="170"/>
      <c r="J24" s="170"/>
      <c r="K24" s="170"/>
      <c r="L24" s="170"/>
      <c r="M24" s="169"/>
    </row>
    <row r="25" spans="2:13" ht="15.75" thickTop="1" x14ac:dyDescent="0.25">
      <c r="B25" s="129" t="s">
        <v>35</v>
      </c>
      <c r="C25" s="130"/>
      <c r="D25" s="130"/>
      <c r="E25" s="130"/>
      <c r="F25" s="130"/>
      <c r="G25" s="130"/>
      <c r="H25" s="129" t="s">
        <v>36</v>
      </c>
      <c r="I25" s="130"/>
      <c r="J25" s="130"/>
      <c r="K25" s="130"/>
      <c r="L25" s="130"/>
      <c r="M25" s="130"/>
    </row>
    <row r="26" spans="2:13" ht="15.75" thickBot="1" x14ac:dyDescent="0.3">
      <c r="B26" s="130"/>
      <c r="C26" s="130"/>
      <c r="D26" s="130"/>
      <c r="E26" s="130"/>
      <c r="F26" s="130"/>
      <c r="G26" s="130"/>
      <c r="H26" s="130"/>
      <c r="I26" s="130"/>
      <c r="J26" s="130"/>
      <c r="K26" s="130"/>
      <c r="L26" s="130"/>
      <c r="M26" s="130"/>
    </row>
    <row r="27" spans="2:13" ht="17.25" thickTop="1" thickBot="1" x14ac:dyDescent="0.3">
      <c r="B27" s="132" t="s">
        <v>37</v>
      </c>
      <c r="C27" s="168"/>
      <c r="D27" s="169"/>
      <c r="E27" s="130"/>
      <c r="F27" s="133" t="s">
        <v>38</v>
      </c>
      <c r="G27" s="168"/>
      <c r="H27" s="170"/>
      <c r="I27" s="170"/>
      <c r="J27" s="170"/>
      <c r="K27" s="170"/>
      <c r="L27" s="170"/>
      <c r="M27" s="169"/>
    </row>
    <row r="28" spans="2:13" ht="9.9499999999999993" customHeight="1" thickTop="1" thickBot="1" x14ac:dyDescent="0.3">
      <c r="B28" s="128"/>
      <c r="C28" s="183"/>
      <c r="D28" s="183"/>
      <c r="F28" s="128"/>
    </row>
    <row r="29" spans="2:13" ht="17.25" thickTop="1" thickBot="1" x14ac:dyDescent="0.3">
      <c r="B29" s="129" t="s">
        <v>39</v>
      </c>
      <c r="C29" s="168"/>
      <c r="D29" s="169"/>
      <c r="F29" s="133" t="s">
        <v>40</v>
      </c>
      <c r="G29" s="168"/>
      <c r="H29" s="170"/>
      <c r="I29" s="170"/>
      <c r="J29" s="170"/>
      <c r="K29" s="170"/>
      <c r="L29" s="170"/>
      <c r="M29" s="169"/>
    </row>
    <row r="30" spans="2:13" ht="16.5" thickTop="1" thickBot="1" x14ac:dyDescent="0.3"/>
    <row r="31" spans="2:13" ht="16.5" thickTop="1" x14ac:dyDescent="0.25">
      <c r="B31" s="184"/>
      <c r="C31" s="185"/>
      <c r="D31" s="185"/>
      <c r="E31" s="185"/>
      <c r="F31" s="185"/>
      <c r="G31" s="185"/>
      <c r="H31" s="185"/>
      <c r="I31" s="185"/>
      <c r="J31" s="185"/>
      <c r="K31" s="185"/>
      <c r="L31" s="185"/>
      <c r="M31" s="186"/>
    </row>
    <row r="32" spans="2:13" ht="16.5" thickBot="1" x14ac:dyDescent="0.3">
      <c r="B32" s="187"/>
      <c r="C32" s="188"/>
      <c r="D32" s="188"/>
      <c r="E32" s="188"/>
      <c r="F32" s="188"/>
      <c r="G32" s="188"/>
      <c r="H32" s="188"/>
      <c r="I32" s="188"/>
      <c r="J32" s="188"/>
      <c r="K32" s="188"/>
      <c r="L32" s="188"/>
      <c r="M32" s="189"/>
    </row>
    <row r="33" spans="2:2" ht="15.75" thickTop="1" x14ac:dyDescent="0.25">
      <c r="B33" s="128" t="s">
        <v>41</v>
      </c>
    </row>
    <row r="34" spans="2:2" ht="15" x14ac:dyDescent="0.25"/>
    <row r="35" spans="2:2" ht="15" x14ac:dyDescent="0.25"/>
    <row r="36" spans="2:2" ht="15" x14ac:dyDescent="0.25"/>
    <row r="37" spans="2:2" ht="15" x14ac:dyDescent="0.25"/>
    <row r="38" spans="2:2" ht="15" x14ac:dyDescent="0.25"/>
    <row r="39" spans="2:2" ht="15" x14ac:dyDescent="0.25"/>
    <row r="40" spans="2:2" ht="15" x14ac:dyDescent="0.25"/>
    <row r="41" spans="2:2" ht="15" x14ac:dyDescent="0.25"/>
    <row r="42" spans="2:2" ht="15" x14ac:dyDescent="0.25"/>
    <row r="43" spans="2:2" ht="15" x14ac:dyDescent="0.25"/>
    <row r="44" spans="2:2" ht="15" x14ac:dyDescent="0.25"/>
    <row r="45" spans="2:2" ht="15" x14ac:dyDescent="0.25"/>
    <row r="46" spans="2:2" ht="15" x14ac:dyDescent="0.25"/>
    <row r="47" spans="2:2" ht="15" x14ac:dyDescent="0.25"/>
    <row r="48" spans="2:2"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sheetData>
  <sheetProtection password="ED23" sheet="1" objects="1" scenarios="1" selectLockedCells="1"/>
  <mergeCells count="18">
    <mergeCell ref="C28:D28"/>
    <mergeCell ref="C29:D29"/>
    <mergeCell ref="G29:M29"/>
    <mergeCell ref="B31:M31"/>
    <mergeCell ref="B32:M32"/>
    <mergeCell ref="C27:D27"/>
    <mergeCell ref="G27:M27"/>
    <mergeCell ref="B8:M8"/>
    <mergeCell ref="B12:I12"/>
    <mergeCell ref="B15:F15"/>
    <mergeCell ref="H15:M16"/>
    <mergeCell ref="B18:F18"/>
    <mergeCell ref="H18:M18"/>
    <mergeCell ref="B9:M10"/>
    <mergeCell ref="B21:F21"/>
    <mergeCell ref="H21:M21"/>
    <mergeCell ref="B24:F24"/>
    <mergeCell ref="H24:M24"/>
  </mergeCells>
  <printOptions horizontalCentered="1"/>
  <pageMargins left="0" right="0" top="0.39370078740157483" bottom="0" header="0.31496062992125984" footer="0.31496062992125984"/>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109"/>
  <sheetViews>
    <sheetView showGridLines="0" tabSelected="1" view="pageBreakPreview" zoomScaleNormal="60" zoomScaleSheetLayoutView="100" workbookViewId="0">
      <selection activeCell="D24" sqref="D24"/>
    </sheetView>
  </sheetViews>
  <sheetFormatPr defaultColWidth="0" defaultRowHeight="15" zeroHeight="1" x14ac:dyDescent="0.25"/>
  <cols>
    <col min="1" max="1" width="2" style="62" bestFit="1" customWidth="1"/>
    <col min="2" max="2" width="9.140625" style="62" customWidth="1"/>
    <col min="3" max="3" width="83.85546875" style="62" customWidth="1"/>
    <col min="4" max="5" width="6.7109375" style="62" customWidth="1"/>
    <col min="6" max="7" width="2.7109375" style="62" hidden="1" customWidth="1"/>
    <col min="8" max="8" width="2" style="62" bestFit="1" customWidth="1"/>
    <col min="9" max="9" width="0" style="62" hidden="1" customWidth="1"/>
    <col min="10" max="16384" width="9.140625" style="62" hidden="1"/>
  </cols>
  <sheetData>
    <row r="1" spans="1:8" s="60" customFormat="1" x14ac:dyDescent="0.25">
      <c r="A1" s="60">
        <v>0</v>
      </c>
    </row>
    <row r="2" spans="1:8" s="60" customFormat="1" x14ac:dyDescent="0.25">
      <c r="H2" s="60">
        <v>0</v>
      </c>
    </row>
    <row r="3" spans="1:8" s="60" customFormat="1" x14ac:dyDescent="0.25">
      <c r="B3" s="61"/>
      <c r="C3" s="61"/>
    </row>
    <row r="4" spans="1:8" ht="15.75" thickBot="1" x14ac:dyDescent="0.3">
      <c r="B4" s="73"/>
      <c r="C4" s="73"/>
    </row>
    <row r="5" spans="1:8" x14ac:dyDescent="0.25">
      <c r="B5" s="190" t="s">
        <v>47</v>
      </c>
      <c r="C5" s="198"/>
      <c r="D5" s="196" t="s">
        <v>1</v>
      </c>
      <c r="E5" s="197"/>
    </row>
    <row r="6" spans="1:8" ht="15.75" thickBot="1" x14ac:dyDescent="0.3">
      <c r="B6" s="199"/>
      <c r="C6" s="200"/>
      <c r="D6" s="85" t="s">
        <v>2</v>
      </c>
      <c r="E6" s="86" t="s">
        <v>3</v>
      </c>
    </row>
    <row r="7" spans="1:8" ht="106.5" customHeight="1" x14ac:dyDescent="0.25">
      <c r="B7" s="158">
        <v>0.1</v>
      </c>
      <c r="C7" s="165" t="s">
        <v>68</v>
      </c>
      <c r="D7" s="144"/>
      <c r="E7" s="145"/>
      <c r="F7" s="87">
        <f t="shared" ref="F7:G7" si="0">IF(D7="",,IF(D7=" ",,1))</f>
        <v>0</v>
      </c>
      <c r="G7" s="65">
        <f t="shared" si="0"/>
        <v>0</v>
      </c>
    </row>
    <row r="8" spans="1:8" ht="15" customHeight="1" x14ac:dyDescent="0.25">
      <c r="B8" s="74"/>
      <c r="C8" s="134" t="s">
        <v>43</v>
      </c>
      <c r="D8" s="103">
        <v>0</v>
      </c>
      <c r="E8" s="103">
        <v>0</v>
      </c>
      <c r="F8" s="71"/>
      <c r="G8" s="71"/>
    </row>
    <row r="9" spans="1:8" ht="15" customHeight="1" x14ac:dyDescent="0.25">
      <c r="B9" s="74"/>
      <c r="C9" s="134" t="s">
        <v>44</v>
      </c>
      <c r="D9" s="67">
        <f>SUM(F7)</f>
        <v>0</v>
      </c>
      <c r="E9" s="67">
        <f>SUM(G7)</f>
        <v>0</v>
      </c>
      <c r="F9" s="71"/>
      <c r="G9" s="71"/>
    </row>
    <row r="10" spans="1:8" ht="15" customHeight="1" x14ac:dyDescent="0.25">
      <c r="B10" s="74"/>
      <c r="C10" s="134" t="s">
        <v>6</v>
      </c>
      <c r="D10" s="68">
        <f>SUM(D8:D9)</f>
        <v>0</v>
      </c>
      <c r="E10" s="68">
        <f>SUM(E8:E9)</f>
        <v>0</v>
      </c>
      <c r="F10" s="71"/>
      <c r="G10" s="71"/>
    </row>
    <row r="11" spans="1:8" ht="15.75" thickBot="1" x14ac:dyDescent="0.3">
      <c r="B11" s="75"/>
      <c r="C11" s="69"/>
      <c r="D11" s="70"/>
    </row>
    <row r="12" spans="1:8" x14ac:dyDescent="0.25">
      <c r="B12" s="190" t="s">
        <v>57</v>
      </c>
      <c r="C12" s="198"/>
      <c r="D12" s="194" t="s">
        <v>1</v>
      </c>
      <c r="E12" s="195"/>
    </row>
    <row r="13" spans="1:8" ht="15.75" thickBot="1" x14ac:dyDescent="0.3">
      <c r="B13" s="199"/>
      <c r="C13" s="200"/>
      <c r="D13" s="63" t="s">
        <v>2</v>
      </c>
      <c r="E13" s="64" t="s">
        <v>3</v>
      </c>
    </row>
    <row r="14" spans="1:8" ht="77.25" thickBot="1" x14ac:dyDescent="0.3">
      <c r="B14" s="158">
        <v>1.1000000000000001</v>
      </c>
      <c r="C14" s="166" t="s">
        <v>69</v>
      </c>
      <c r="D14" s="150"/>
      <c r="E14" s="145"/>
      <c r="F14" s="87">
        <f t="shared" ref="F14:G17" si="1">IF(D14="",,IF(D14=" ",,1))</f>
        <v>0</v>
      </c>
      <c r="G14" s="65">
        <f t="shared" si="1"/>
        <v>0</v>
      </c>
    </row>
    <row r="15" spans="1:8" ht="178.5" x14ac:dyDescent="0.25">
      <c r="B15" s="92">
        <v>1.2</v>
      </c>
      <c r="C15" s="88" t="s">
        <v>70</v>
      </c>
      <c r="D15" s="151"/>
      <c r="E15" s="147"/>
      <c r="F15" s="87">
        <f t="shared" si="1"/>
        <v>0</v>
      </c>
      <c r="G15" s="65">
        <f t="shared" si="1"/>
        <v>0</v>
      </c>
    </row>
    <row r="16" spans="1:8" ht="165.75" x14ac:dyDescent="0.25">
      <c r="B16" s="93">
        <v>1.3</v>
      </c>
      <c r="C16" s="95" t="s">
        <v>72</v>
      </c>
      <c r="D16" s="151"/>
      <c r="E16" s="147"/>
      <c r="F16" s="87">
        <f t="shared" si="1"/>
        <v>0</v>
      </c>
      <c r="G16" s="65">
        <f t="shared" si="1"/>
        <v>0</v>
      </c>
    </row>
    <row r="17" spans="2:7" ht="115.5" thickBot="1" x14ac:dyDescent="0.3">
      <c r="B17" s="94">
        <v>1.4</v>
      </c>
      <c r="C17" s="136" t="s">
        <v>74</v>
      </c>
      <c r="D17" s="152"/>
      <c r="E17" s="149"/>
      <c r="F17" s="87">
        <f t="shared" si="1"/>
        <v>0</v>
      </c>
      <c r="G17" s="65">
        <f t="shared" si="1"/>
        <v>0</v>
      </c>
    </row>
    <row r="18" spans="2:7" ht="15" customHeight="1" x14ac:dyDescent="0.25">
      <c r="B18" s="74"/>
      <c r="C18" s="134" t="s">
        <v>43</v>
      </c>
      <c r="D18" s="103">
        <f>SUM(F16,F17)</f>
        <v>0</v>
      </c>
      <c r="E18" s="103">
        <f>SUM(G16,G17)</f>
        <v>0</v>
      </c>
      <c r="F18" s="71"/>
      <c r="G18" s="71"/>
    </row>
    <row r="19" spans="2:7" ht="15" customHeight="1" x14ac:dyDescent="0.25">
      <c r="B19" s="74"/>
      <c r="C19" s="134" t="s">
        <v>44</v>
      </c>
      <c r="D19" s="67">
        <f>SUM(F14,F15)</f>
        <v>0</v>
      </c>
      <c r="E19" s="67">
        <f>SUM(G14,G15)</f>
        <v>0</v>
      </c>
      <c r="F19" s="71"/>
      <c r="G19" s="71"/>
    </row>
    <row r="20" spans="2:7" ht="15" customHeight="1" x14ac:dyDescent="0.25">
      <c r="B20" s="74"/>
      <c r="C20" s="134" t="s">
        <v>6</v>
      </c>
      <c r="D20" s="68">
        <f>SUM(D18:D19)</f>
        <v>0</v>
      </c>
      <c r="E20" s="68">
        <f>SUM(E18:E19)</f>
        <v>0</v>
      </c>
      <c r="F20" s="71"/>
      <c r="G20" s="71"/>
    </row>
    <row r="21" spans="2:7" ht="15.75" thickBot="1" x14ac:dyDescent="0.3">
      <c r="B21" s="73"/>
      <c r="C21" s="76"/>
    </row>
    <row r="22" spans="2:7" x14ac:dyDescent="0.25">
      <c r="B22" s="190" t="s">
        <v>53</v>
      </c>
      <c r="C22" s="191"/>
      <c r="D22" s="194" t="s">
        <v>1</v>
      </c>
      <c r="E22" s="195"/>
    </row>
    <row r="23" spans="2:7" ht="15.75" thickBot="1" x14ac:dyDescent="0.3">
      <c r="B23" s="192"/>
      <c r="C23" s="193"/>
      <c r="D23" s="63" t="s">
        <v>2</v>
      </c>
      <c r="E23" s="64" t="s">
        <v>3</v>
      </c>
    </row>
    <row r="24" spans="2:7" ht="178.5" x14ac:dyDescent="0.25">
      <c r="B24" s="100">
        <v>2.1</v>
      </c>
      <c r="C24" s="98" t="s">
        <v>93</v>
      </c>
      <c r="D24" s="150"/>
      <c r="E24" s="145"/>
      <c r="F24" s="87">
        <f t="shared" ref="F24:G26" si="2">IF(D24="",,IF(D24=" ",,1))</f>
        <v>0</v>
      </c>
      <c r="G24" s="65">
        <f t="shared" si="2"/>
        <v>0</v>
      </c>
    </row>
    <row r="25" spans="2:7" ht="63.75" x14ac:dyDescent="0.25">
      <c r="B25" s="101">
        <v>2.2000000000000002</v>
      </c>
      <c r="C25" s="167" t="s">
        <v>78</v>
      </c>
      <c r="D25" s="151"/>
      <c r="E25" s="147"/>
      <c r="F25" s="87">
        <f t="shared" si="2"/>
        <v>0</v>
      </c>
      <c r="G25" s="65">
        <f t="shared" si="2"/>
        <v>0</v>
      </c>
    </row>
    <row r="26" spans="2:7" ht="64.5" thickBot="1" x14ac:dyDescent="0.3">
      <c r="B26" s="102">
        <v>2.2999999999999998</v>
      </c>
      <c r="C26" s="99" t="s">
        <v>79</v>
      </c>
      <c r="D26" s="151"/>
      <c r="E26" s="147"/>
      <c r="F26" s="87">
        <f t="shared" si="2"/>
        <v>0</v>
      </c>
      <c r="G26" s="65">
        <f t="shared" si="2"/>
        <v>0</v>
      </c>
    </row>
    <row r="27" spans="2:7" x14ac:dyDescent="0.25">
      <c r="B27" s="72"/>
      <c r="C27" s="134" t="s">
        <v>43</v>
      </c>
      <c r="D27" s="103">
        <v>0</v>
      </c>
      <c r="E27" s="103">
        <v>0</v>
      </c>
      <c r="F27" s="71"/>
      <c r="G27" s="71"/>
    </row>
    <row r="28" spans="2:7" x14ac:dyDescent="0.25">
      <c r="B28" s="72"/>
      <c r="C28" s="134" t="s">
        <v>44</v>
      </c>
      <c r="D28" s="67">
        <f>SUM(F24,F25,F26)</f>
        <v>0</v>
      </c>
      <c r="E28" s="67">
        <f>SUM(G24,G25,G26)</f>
        <v>0</v>
      </c>
      <c r="F28" s="71"/>
      <c r="G28" s="71"/>
    </row>
    <row r="29" spans="2:7" x14ac:dyDescent="0.25">
      <c r="B29" s="72"/>
      <c r="C29" s="134" t="s">
        <v>6</v>
      </c>
      <c r="D29" s="68">
        <f>SUM(D27:D28)</f>
        <v>0</v>
      </c>
      <c r="E29" s="68">
        <f>SUM(E27:E28)</f>
        <v>0</v>
      </c>
      <c r="F29" s="71"/>
      <c r="G29" s="71"/>
    </row>
    <row r="30" spans="2:7" ht="15.75" thickBot="1" x14ac:dyDescent="0.3">
      <c r="B30" s="73"/>
      <c r="C30" s="76"/>
    </row>
    <row r="31" spans="2:7" x14ac:dyDescent="0.25">
      <c r="B31" s="190" t="s">
        <v>58</v>
      </c>
      <c r="C31" s="191"/>
      <c r="D31" s="194" t="s">
        <v>1</v>
      </c>
      <c r="E31" s="195"/>
    </row>
    <row r="32" spans="2:7" ht="15.75" thickBot="1" x14ac:dyDescent="0.3">
      <c r="B32" s="192"/>
      <c r="C32" s="193"/>
      <c r="D32" s="63" t="s">
        <v>2</v>
      </c>
      <c r="E32" s="64" t="s">
        <v>3</v>
      </c>
    </row>
    <row r="33" spans="2:7" ht="63.75" x14ac:dyDescent="0.25">
      <c r="B33" s="104">
        <v>3.1</v>
      </c>
      <c r="C33" s="106" t="s">
        <v>77</v>
      </c>
      <c r="D33" s="150"/>
      <c r="E33" s="145"/>
      <c r="F33" s="87">
        <f t="shared" ref="F33:G35" si="3">IF(D33="",,IF(D33=" ",,1))</f>
        <v>0</v>
      </c>
      <c r="G33" s="65">
        <f t="shared" si="3"/>
        <v>0</v>
      </c>
    </row>
    <row r="34" spans="2:7" ht="89.25" x14ac:dyDescent="0.25">
      <c r="B34" s="137">
        <v>3.2</v>
      </c>
      <c r="C34" s="138" t="s">
        <v>67</v>
      </c>
      <c r="D34" s="151"/>
      <c r="E34" s="147"/>
      <c r="F34" s="87">
        <f t="shared" si="3"/>
        <v>0</v>
      </c>
      <c r="G34" s="65">
        <f t="shared" si="3"/>
        <v>0</v>
      </c>
    </row>
    <row r="35" spans="2:7" ht="102.75" thickBot="1" x14ac:dyDescent="0.3">
      <c r="B35" s="139">
        <v>3.3</v>
      </c>
      <c r="C35" s="140" t="s">
        <v>76</v>
      </c>
      <c r="D35" s="152"/>
      <c r="E35" s="149"/>
      <c r="F35" s="87">
        <f t="shared" si="3"/>
        <v>0</v>
      </c>
      <c r="G35" s="65">
        <f t="shared" si="3"/>
        <v>0</v>
      </c>
    </row>
    <row r="36" spans="2:7" x14ac:dyDescent="0.25">
      <c r="B36" s="77"/>
      <c r="C36" s="134" t="s">
        <v>43</v>
      </c>
      <c r="D36" s="103">
        <f>SUM(F35)</f>
        <v>0</v>
      </c>
      <c r="E36" s="103">
        <f>SUM(G35)</f>
        <v>0</v>
      </c>
      <c r="F36" s="71"/>
      <c r="G36" s="71"/>
    </row>
    <row r="37" spans="2:7" x14ac:dyDescent="0.25">
      <c r="B37" s="77"/>
      <c r="C37" s="134" t="s">
        <v>44</v>
      </c>
      <c r="D37" s="67">
        <f>SUM(F33,F34)</f>
        <v>0</v>
      </c>
      <c r="E37" s="67">
        <f>SUM(G33,G34)</f>
        <v>0</v>
      </c>
      <c r="F37" s="71"/>
      <c r="G37" s="71"/>
    </row>
    <row r="38" spans="2:7" x14ac:dyDescent="0.25">
      <c r="B38" s="77"/>
      <c r="C38" s="134" t="s">
        <v>6</v>
      </c>
      <c r="D38" s="68">
        <f>SUM(D36:D37)</f>
        <v>0</v>
      </c>
      <c r="E38" s="68">
        <f>SUM(E36:E37)</f>
        <v>0</v>
      </c>
      <c r="F38" s="71"/>
      <c r="G38" s="71"/>
    </row>
    <row r="39" spans="2:7" ht="15.75" thickBot="1" x14ac:dyDescent="0.3">
      <c r="B39" s="74"/>
      <c r="C39" s="69"/>
    </row>
    <row r="40" spans="2:7" x14ac:dyDescent="0.25">
      <c r="B40" s="190" t="s">
        <v>59</v>
      </c>
      <c r="C40" s="191"/>
      <c r="D40" s="194" t="s">
        <v>1</v>
      </c>
      <c r="E40" s="195"/>
    </row>
    <row r="41" spans="2:7" ht="15.75" thickBot="1" x14ac:dyDescent="0.3">
      <c r="B41" s="192"/>
      <c r="C41" s="193"/>
      <c r="D41" s="63" t="s">
        <v>2</v>
      </c>
      <c r="E41" s="64" t="s">
        <v>3</v>
      </c>
    </row>
    <row r="42" spans="2:7" ht="178.5" x14ac:dyDescent="0.25">
      <c r="B42" s="104">
        <v>4.0999999999999996</v>
      </c>
      <c r="C42" s="163" t="s">
        <v>80</v>
      </c>
      <c r="D42" s="153"/>
      <c r="E42" s="145"/>
      <c r="F42" s="87">
        <f t="shared" ref="F42:G45" si="4">IF(D42="",,IF(D42=" ",,1))</f>
        <v>0</v>
      </c>
      <c r="G42" s="65">
        <f t="shared" si="4"/>
        <v>0</v>
      </c>
    </row>
    <row r="43" spans="2:7" ht="89.25" x14ac:dyDescent="0.25">
      <c r="B43" s="164">
        <v>4.2</v>
      </c>
      <c r="C43" s="162" t="s">
        <v>63</v>
      </c>
      <c r="D43" s="154"/>
      <c r="E43" s="147"/>
      <c r="F43" s="87">
        <f t="shared" si="4"/>
        <v>0</v>
      </c>
      <c r="G43" s="65">
        <f t="shared" si="4"/>
        <v>0</v>
      </c>
    </row>
    <row r="44" spans="2:7" ht="64.5" x14ac:dyDescent="0.25">
      <c r="B44" s="105">
        <v>4.3</v>
      </c>
      <c r="C44" s="79" t="s">
        <v>81</v>
      </c>
      <c r="D44" s="154"/>
      <c r="E44" s="147"/>
      <c r="F44" s="87">
        <f t="shared" si="4"/>
        <v>0</v>
      </c>
      <c r="G44" s="65">
        <f t="shared" si="4"/>
        <v>0</v>
      </c>
    </row>
    <row r="45" spans="2:7" ht="129.75" customHeight="1" x14ac:dyDescent="0.25">
      <c r="B45" s="105">
        <v>4.4000000000000004</v>
      </c>
      <c r="C45" s="108" t="s">
        <v>82</v>
      </c>
      <c r="D45" s="154"/>
      <c r="E45" s="147"/>
      <c r="F45" s="87">
        <f t="shared" si="4"/>
        <v>0</v>
      </c>
      <c r="G45" s="65">
        <f t="shared" si="4"/>
        <v>0</v>
      </c>
    </row>
    <row r="46" spans="2:7" x14ac:dyDescent="0.25">
      <c r="C46" s="134" t="s">
        <v>43</v>
      </c>
      <c r="D46" s="103">
        <f>SUM(F44,F45)</f>
        <v>0</v>
      </c>
      <c r="E46" s="103">
        <f>SUM(G44,G45)</f>
        <v>0</v>
      </c>
    </row>
    <row r="47" spans="2:7" x14ac:dyDescent="0.25">
      <c r="C47" s="134" t="s">
        <v>44</v>
      </c>
      <c r="D47" s="67">
        <f>SUM(F42,F43)</f>
        <v>0</v>
      </c>
      <c r="E47" s="67">
        <f>SUM(G42,G43)</f>
        <v>0</v>
      </c>
    </row>
    <row r="48" spans="2:7" x14ac:dyDescent="0.25">
      <c r="C48" s="134" t="s">
        <v>6</v>
      </c>
      <c r="D48" s="68">
        <f>SUM(D46:D47)</f>
        <v>0</v>
      </c>
      <c r="E48" s="68">
        <f>SUM(E46:E47)</f>
        <v>0</v>
      </c>
    </row>
    <row r="49" spans="2:7" ht="15.75" thickBot="1" x14ac:dyDescent="0.3"/>
    <row r="50" spans="2:7" x14ac:dyDescent="0.25">
      <c r="B50" s="190" t="s">
        <v>60</v>
      </c>
      <c r="C50" s="191"/>
      <c r="D50" s="194" t="s">
        <v>1</v>
      </c>
      <c r="E50" s="195"/>
    </row>
    <row r="51" spans="2:7" ht="15.75" thickBot="1" x14ac:dyDescent="0.3">
      <c r="B51" s="192"/>
      <c r="C51" s="193"/>
      <c r="D51" s="63" t="s">
        <v>2</v>
      </c>
      <c r="E51" s="64" t="s">
        <v>3</v>
      </c>
    </row>
    <row r="52" spans="2:7" ht="153" x14ac:dyDescent="0.25">
      <c r="B52" s="100">
        <v>5.0999999999999996</v>
      </c>
      <c r="C52" s="106" t="s">
        <v>83</v>
      </c>
      <c r="D52" s="150"/>
      <c r="E52" s="145"/>
      <c r="F52" s="87">
        <f t="shared" ref="F52:G55" si="5">IF(D52="",,IF(D52=" ",,1))</f>
        <v>0</v>
      </c>
      <c r="G52" s="65">
        <f t="shared" si="5"/>
        <v>0</v>
      </c>
    </row>
    <row r="53" spans="2:7" ht="140.25" x14ac:dyDescent="0.25">
      <c r="B53" s="93">
        <v>5.2</v>
      </c>
      <c r="C53" s="140" t="s">
        <v>84</v>
      </c>
      <c r="D53" s="151"/>
      <c r="E53" s="147"/>
      <c r="F53" s="87">
        <f t="shared" si="5"/>
        <v>0</v>
      </c>
      <c r="G53" s="65">
        <f t="shared" si="5"/>
        <v>0</v>
      </c>
    </row>
    <row r="54" spans="2:7" ht="76.5" x14ac:dyDescent="0.25">
      <c r="B54" s="101">
        <v>5.3</v>
      </c>
      <c r="C54" s="107" t="s">
        <v>64</v>
      </c>
      <c r="D54" s="151"/>
      <c r="E54" s="147"/>
      <c r="F54" s="87">
        <f t="shared" si="5"/>
        <v>0</v>
      </c>
      <c r="G54" s="65">
        <f t="shared" si="5"/>
        <v>0</v>
      </c>
    </row>
    <row r="55" spans="2:7" ht="102.75" thickBot="1" x14ac:dyDescent="0.3">
      <c r="B55" s="94">
        <v>5.4</v>
      </c>
      <c r="C55" s="109" t="s">
        <v>85</v>
      </c>
      <c r="D55" s="152"/>
      <c r="E55" s="149"/>
      <c r="F55" s="87">
        <f t="shared" si="5"/>
        <v>0</v>
      </c>
      <c r="G55" s="65">
        <f t="shared" si="5"/>
        <v>0</v>
      </c>
    </row>
    <row r="56" spans="2:7" x14ac:dyDescent="0.25">
      <c r="C56" s="134" t="s">
        <v>43</v>
      </c>
      <c r="D56" s="103">
        <f>SUM(F53)</f>
        <v>0</v>
      </c>
      <c r="E56" s="103">
        <f>SUM(G53)</f>
        <v>0</v>
      </c>
    </row>
    <row r="57" spans="2:7" x14ac:dyDescent="0.25">
      <c r="C57" s="134" t="s">
        <v>44</v>
      </c>
      <c r="D57" s="67">
        <f>SUM(F52,F54,F55)</f>
        <v>0</v>
      </c>
      <c r="E57" s="67">
        <f>SUM(G52,G54,G55)</f>
        <v>0</v>
      </c>
    </row>
    <row r="58" spans="2:7" x14ac:dyDescent="0.25">
      <c r="C58" s="134" t="s">
        <v>6</v>
      </c>
      <c r="D58" s="68">
        <f>SUM(D56:D57)</f>
        <v>0</v>
      </c>
      <c r="E58" s="68">
        <f>SUM(E56:E57)</f>
        <v>0</v>
      </c>
    </row>
    <row r="59" spans="2:7" ht="15.75" thickBot="1" x14ac:dyDescent="0.3"/>
    <row r="60" spans="2:7" x14ac:dyDescent="0.25">
      <c r="B60" s="190" t="s">
        <v>73</v>
      </c>
      <c r="C60" s="191"/>
      <c r="D60" s="196" t="s">
        <v>1</v>
      </c>
      <c r="E60" s="197"/>
    </row>
    <row r="61" spans="2:7" ht="15.75" thickBot="1" x14ac:dyDescent="0.3">
      <c r="B61" s="192"/>
      <c r="C61" s="193"/>
      <c r="D61" s="85" t="s">
        <v>2</v>
      </c>
      <c r="E61" s="86" t="s">
        <v>3</v>
      </c>
    </row>
    <row r="62" spans="2:7" ht="84.75" customHeight="1" x14ac:dyDescent="0.25">
      <c r="B62" s="93">
        <v>6.1</v>
      </c>
      <c r="C62" s="89" t="s">
        <v>48</v>
      </c>
      <c r="D62" s="144"/>
      <c r="E62" s="145"/>
      <c r="F62" s="87">
        <f t="shared" ref="F62:G65" si="6">IF(D62="",,IF(D62=" ",,1))</f>
        <v>0</v>
      </c>
      <c r="G62" s="65">
        <f t="shared" si="6"/>
        <v>0</v>
      </c>
    </row>
    <row r="63" spans="2:7" ht="89.25" x14ac:dyDescent="0.25">
      <c r="B63" s="93">
        <v>6.2</v>
      </c>
      <c r="C63" s="89" t="s">
        <v>65</v>
      </c>
      <c r="D63" s="146"/>
      <c r="E63" s="147"/>
      <c r="F63" s="87">
        <f t="shared" si="6"/>
        <v>0</v>
      </c>
      <c r="G63" s="65">
        <f t="shared" si="6"/>
        <v>0</v>
      </c>
    </row>
    <row r="64" spans="2:7" ht="102.75" thickBot="1" x14ac:dyDescent="0.3">
      <c r="B64" s="94">
        <v>6.3</v>
      </c>
      <c r="C64" s="91" t="s">
        <v>86</v>
      </c>
      <c r="D64" s="148"/>
      <c r="E64" s="149"/>
      <c r="F64" s="87">
        <f t="shared" si="6"/>
        <v>0</v>
      </c>
      <c r="G64" s="65">
        <f t="shared" si="6"/>
        <v>0</v>
      </c>
    </row>
    <row r="65" spans="2:7" ht="214.5" customHeight="1" thickBot="1" x14ac:dyDescent="0.3">
      <c r="B65" s="93">
        <v>6.4</v>
      </c>
      <c r="C65" s="90" t="s">
        <v>71</v>
      </c>
      <c r="D65" s="148"/>
      <c r="E65" s="149"/>
      <c r="F65" s="87">
        <f t="shared" si="6"/>
        <v>0</v>
      </c>
      <c r="G65" s="65">
        <f t="shared" si="6"/>
        <v>0</v>
      </c>
    </row>
    <row r="66" spans="2:7" ht="15" customHeight="1" x14ac:dyDescent="0.25">
      <c r="B66" s="74"/>
      <c r="C66" s="134" t="s">
        <v>43</v>
      </c>
      <c r="D66" s="103">
        <f>SUM(F65)</f>
        <v>0</v>
      </c>
      <c r="E66" s="103">
        <f>SUM(G65)</f>
        <v>0</v>
      </c>
      <c r="F66" s="71"/>
      <c r="G66" s="71"/>
    </row>
    <row r="67" spans="2:7" ht="15" customHeight="1" x14ac:dyDescent="0.25">
      <c r="B67" s="74"/>
      <c r="C67" s="134" t="s">
        <v>44</v>
      </c>
      <c r="D67" s="67">
        <f>SUM(F62,F63,F64)</f>
        <v>0</v>
      </c>
      <c r="E67" s="67">
        <f>SUM(G62,G63,G64)</f>
        <v>0</v>
      </c>
      <c r="F67" s="71"/>
      <c r="G67" s="71"/>
    </row>
    <row r="68" spans="2:7" ht="15" customHeight="1" x14ac:dyDescent="0.25">
      <c r="B68" s="74"/>
      <c r="C68" s="134" t="s">
        <v>6</v>
      </c>
      <c r="D68" s="68">
        <f>SUM(D66:D67)</f>
        <v>0</v>
      </c>
      <c r="E68" s="68">
        <f>SUM(E66:E67)</f>
        <v>0</v>
      </c>
      <c r="F68" s="71"/>
      <c r="G68" s="71"/>
    </row>
    <row r="69" spans="2:7" ht="15" customHeight="1" thickBot="1" x14ac:dyDescent="0.3">
      <c r="B69" s="74"/>
      <c r="C69" s="134"/>
      <c r="D69" s="142"/>
      <c r="E69" s="142"/>
      <c r="F69" s="71"/>
      <c r="G69" s="71"/>
    </row>
    <row r="70" spans="2:7" x14ac:dyDescent="0.25">
      <c r="B70" s="190" t="s">
        <v>22</v>
      </c>
      <c r="C70" s="198"/>
      <c r="D70" s="196" t="s">
        <v>1</v>
      </c>
      <c r="E70" s="197"/>
    </row>
    <row r="71" spans="2:7" ht="15.75" thickBot="1" x14ac:dyDescent="0.3">
      <c r="B71" s="199"/>
      <c r="C71" s="200"/>
      <c r="D71" s="63" t="s">
        <v>2</v>
      </c>
      <c r="E71" s="64" t="s">
        <v>3</v>
      </c>
    </row>
    <row r="72" spans="2:7" ht="140.25" x14ac:dyDescent="0.25">
      <c r="B72" s="118">
        <v>7.1</v>
      </c>
      <c r="C72" s="98" t="s">
        <v>49</v>
      </c>
      <c r="D72" s="150"/>
      <c r="E72" s="145"/>
      <c r="F72" s="87">
        <f t="shared" ref="F72:F77" si="7">IF(D72="",,IF(D72=" ",,1))</f>
        <v>0</v>
      </c>
      <c r="G72" s="65">
        <f t="shared" ref="G72:G77" si="8">IF(E72="",,IF(E72=" ",,1))</f>
        <v>0</v>
      </c>
    </row>
    <row r="73" spans="2:7" ht="127.5" x14ac:dyDescent="0.25">
      <c r="B73" s="119">
        <v>7.2</v>
      </c>
      <c r="C73" s="110" t="s">
        <v>50</v>
      </c>
      <c r="D73" s="151"/>
      <c r="E73" s="147"/>
      <c r="F73" s="87">
        <f t="shared" si="7"/>
        <v>0</v>
      </c>
      <c r="G73" s="65">
        <f t="shared" si="8"/>
        <v>0</v>
      </c>
    </row>
    <row r="74" spans="2:7" ht="127.5" x14ac:dyDescent="0.25">
      <c r="B74" s="119">
        <v>7.3</v>
      </c>
      <c r="C74" s="96" t="s">
        <v>87</v>
      </c>
      <c r="D74" s="151"/>
      <c r="E74" s="147"/>
      <c r="F74" s="87">
        <f t="shared" si="7"/>
        <v>0</v>
      </c>
      <c r="G74" s="65">
        <f t="shared" si="8"/>
        <v>0</v>
      </c>
    </row>
    <row r="75" spans="2:7" ht="76.5" x14ac:dyDescent="0.25">
      <c r="B75" s="119">
        <v>7.4</v>
      </c>
      <c r="C75" s="96" t="s">
        <v>88</v>
      </c>
      <c r="D75" s="151"/>
      <c r="E75" s="147"/>
      <c r="F75" s="87">
        <f t="shared" si="7"/>
        <v>0</v>
      </c>
      <c r="G75" s="65">
        <f t="shared" si="8"/>
        <v>0</v>
      </c>
    </row>
    <row r="76" spans="2:7" ht="128.25" customHeight="1" x14ac:dyDescent="0.25">
      <c r="B76" s="119">
        <v>7.5</v>
      </c>
      <c r="C76" s="95" t="s">
        <v>89</v>
      </c>
      <c r="D76" s="151"/>
      <c r="E76" s="147"/>
      <c r="F76" s="87">
        <f t="shared" si="7"/>
        <v>0</v>
      </c>
      <c r="G76" s="65">
        <f t="shared" si="8"/>
        <v>0</v>
      </c>
    </row>
    <row r="77" spans="2:7" ht="102.75" thickBot="1" x14ac:dyDescent="0.3">
      <c r="B77" s="120">
        <v>7.6</v>
      </c>
      <c r="C77" s="97" t="s">
        <v>66</v>
      </c>
      <c r="D77" s="152"/>
      <c r="E77" s="149"/>
      <c r="F77" s="87">
        <f t="shared" si="7"/>
        <v>0</v>
      </c>
      <c r="G77" s="65">
        <f t="shared" si="8"/>
        <v>0</v>
      </c>
    </row>
    <row r="78" spans="2:7" x14ac:dyDescent="0.25">
      <c r="C78" s="134" t="s">
        <v>43</v>
      </c>
      <c r="D78" s="103">
        <f>SUM(F76)</f>
        <v>0</v>
      </c>
      <c r="E78" s="103">
        <f>SUM(G76)</f>
        <v>0</v>
      </c>
    </row>
    <row r="79" spans="2:7" x14ac:dyDescent="0.25">
      <c r="C79" s="134" t="s">
        <v>44</v>
      </c>
      <c r="D79" s="67">
        <f>SUM(F72,F73,F74,F75,F77)</f>
        <v>0</v>
      </c>
      <c r="E79" s="67">
        <f>SUM(G72,G73,G74,G75,G77)</f>
        <v>0</v>
      </c>
    </row>
    <row r="80" spans="2:7" x14ac:dyDescent="0.25">
      <c r="C80" s="134" t="s">
        <v>6</v>
      </c>
      <c r="D80" s="68">
        <f>SUM(D78:D79)</f>
        <v>0</v>
      </c>
      <c r="E80" s="68">
        <f>SUM(E78:E79)</f>
        <v>0</v>
      </c>
    </row>
    <row r="81" spans="2:7" ht="15.75" thickBot="1" x14ac:dyDescent="0.3"/>
    <row r="82" spans="2:7" x14ac:dyDescent="0.25">
      <c r="B82" s="190" t="s">
        <v>23</v>
      </c>
      <c r="C82" s="191"/>
      <c r="D82" s="196" t="s">
        <v>1</v>
      </c>
      <c r="E82" s="197"/>
    </row>
    <row r="83" spans="2:7" ht="15.75" thickBot="1" x14ac:dyDescent="0.3">
      <c r="B83" s="192"/>
      <c r="C83" s="193"/>
      <c r="D83" s="63" t="s">
        <v>2</v>
      </c>
      <c r="E83" s="64" t="s">
        <v>3</v>
      </c>
    </row>
    <row r="84" spans="2:7" ht="64.5" x14ac:dyDescent="0.25">
      <c r="B84" s="92">
        <v>8.1</v>
      </c>
      <c r="C84" s="111" t="s">
        <v>75</v>
      </c>
      <c r="D84" s="150"/>
      <c r="E84" s="145"/>
      <c r="F84" s="87">
        <f t="shared" ref="F84:G84" si="9">IF(D84="",,IF(D84=" ",,1))</f>
        <v>0</v>
      </c>
      <c r="G84" s="65">
        <f t="shared" si="9"/>
        <v>0</v>
      </c>
    </row>
    <row r="85" spans="2:7" ht="81" customHeight="1" x14ac:dyDescent="0.25">
      <c r="B85" s="158">
        <v>8.1999999999999993</v>
      </c>
      <c r="C85" s="159" t="s">
        <v>62</v>
      </c>
      <c r="D85" s="160"/>
      <c r="E85" s="161"/>
      <c r="F85" s="87">
        <f t="shared" ref="F85:F88" si="10">IF(D85="",,IF(D85=" ",,1))</f>
        <v>0</v>
      </c>
      <c r="G85" s="65">
        <f t="shared" ref="G85:G88" si="11">IF(E85="",,IF(E85=" ",,1))</f>
        <v>0</v>
      </c>
    </row>
    <row r="86" spans="2:7" ht="63.75" x14ac:dyDescent="0.25">
      <c r="B86" s="93">
        <v>8.3000000000000007</v>
      </c>
      <c r="C86" s="96" t="s">
        <v>90</v>
      </c>
      <c r="D86" s="151"/>
      <c r="E86" s="147"/>
      <c r="F86" s="87">
        <f t="shared" si="10"/>
        <v>0</v>
      </c>
      <c r="G86" s="65">
        <f t="shared" si="11"/>
        <v>0</v>
      </c>
    </row>
    <row r="87" spans="2:7" ht="189" customHeight="1" x14ac:dyDescent="0.25">
      <c r="B87" s="93">
        <v>8.4</v>
      </c>
      <c r="C87" s="141" t="s">
        <v>91</v>
      </c>
      <c r="D87" s="151"/>
      <c r="E87" s="147"/>
      <c r="F87" s="87">
        <f t="shared" si="10"/>
        <v>0</v>
      </c>
      <c r="G87" s="65">
        <f t="shared" si="11"/>
        <v>0</v>
      </c>
    </row>
    <row r="88" spans="2:7" ht="130.5" customHeight="1" x14ac:dyDescent="0.25">
      <c r="B88" s="93">
        <v>8.5</v>
      </c>
      <c r="C88" s="141" t="s">
        <v>92</v>
      </c>
      <c r="D88" s="151"/>
      <c r="E88" s="147"/>
      <c r="F88" s="87">
        <f t="shared" si="10"/>
        <v>0</v>
      </c>
      <c r="G88" s="65">
        <f t="shared" si="11"/>
        <v>0</v>
      </c>
    </row>
    <row r="89" spans="2:7" ht="142.5" customHeight="1" thickBot="1" x14ac:dyDescent="0.3">
      <c r="B89" s="93">
        <v>8.6</v>
      </c>
      <c r="C89" s="112" t="s">
        <v>61</v>
      </c>
      <c r="D89" s="151"/>
      <c r="E89" s="147"/>
      <c r="F89" s="87">
        <f t="shared" ref="F89" si="12">IF(D89="",,IF(D89=" ",,1))</f>
        <v>0</v>
      </c>
      <c r="G89" s="65">
        <f t="shared" ref="G89" si="13">IF(E89="",,IF(E89=" ",,1))</f>
        <v>0</v>
      </c>
    </row>
    <row r="90" spans="2:7" x14ac:dyDescent="0.25">
      <c r="B90" s="74"/>
      <c r="C90" s="134" t="s">
        <v>43</v>
      </c>
      <c r="D90" s="103">
        <f>SUM(F84,F85,F87,F88,F89)</f>
        <v>0</v>
      </c>
      <c r="E90" s="103">
        <f>SUM(G84,G85,G87,G88,G89)</f>
        <v>0</v>
      </c>
      <c r="F90" s="66"/>
      <c r="G90" s="66"/>
    </row>
    <row r="91" spans="2:7" ht="15" customHeight="1" x14ac:dyDescent="0.25">
      <c r="B91" s="74"/>
      <c r="C91" s="134" t="s">
        <v>44</v>
      </c>
      <c r="D91" s="67">
        <f>SUM(F86)</f>
        <v>0</v>
      </c>
      <c r="E91" s="67">
        <f>SUM(G86)</f>
        <v>0</v>
      </c>
    </row>
    <row r="92" spans="2:7" x14ac:dyDescent="0.25">
      <c r="C92" s="134" t="s">
        <v>6</v>
      </c>
      <c r="D92" s="68">
        <f>SUM(D90:D91)</f>
        <v>0</v>
      </c>
      <c r="E92" s="68">
        <f>SUM(E90:E91)</f>
        <v>0</v>
      </c>
    </row>
    <row r="93" spans="2:7" hidden="1" x14ac:dyDescent="0.25"/>
    <row r="94" spans="2:7" hidden="1" x14ac:dyDescent="0.25"/>
    <row r="95" spans="2:7" hidden="1" x14ac:dyDescent="0.25"/>
    <row r="96" spans="2: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sheetProtection password="ED23" sheet="1" objects="1" scenarios="1" selectLockedCells="1"/>
  <mergeCells count="18">
    <mergeCell ref="D31:E31"/>
    <mergeCell ref="D40:E40"/>
    <mergeCell ref="B31:C32"/>
    <mergeCell ref="B40:C41"/>
    <mergeCell ref="D5:E5"/>
    <mergeCell ref="B5:C6"/>
    <mergeCell ref="B12:C13"/>
    <mergeCell ref="B22:C23"/>
    <mergeCell ref="D12:E12"/>
    <mergeCell ref="D22:E22"/>
    <mergeCell ref="B50:C51"/>
    <mergeCell ref="D50:E50"/>
    <mergeCell ref="B60:C61"/>
    <mergeCell ref="D60:E60"/>
    <mergeCell ref="B82:C83"/>
    <mergeCell ref="D82:E82"/>
    <mergeCell ref="B70:C71"/>
    <mergeCell ref="D70:E70"/>
  </mergeCells>
  <conditionalFormatting sqref="B18:B20">
    <cfRule type="expression" dxfId="86" priority="79" stopIfTrue="1">
      <formula>#REF!="SI"</formula>
    </cfRule>
  </conditionalFormatting>
  <conditionalFormatting sqref="B39">
    <cfRule type="expression" dxfId="85" priority="77" stopIfTrue="1">
      <formula>#REF!="SI"</formula>
    </cfRule>
  </conditionalFormatting>
  <conditionalFormatting sqref="B36:B38">
    <cfRule type="expression" dxfId="84" priority="63" stopIfTrue="1">
      <formula>#REF!="SI"</formula>
    </cfRule>
  </conditionalFormatting>
  <conditionalFormatting sqref="D7:E7 D63:E65 D84:E89">
    <cfRule type="containsText" dxfId="83" priority="57" operator="containsText" text="X">
      <formula>NOT(ISERROR(SEARCH("X",D7)))</formula>
    </cfRule>
  </conditionalFormatting>
  <conditionalFormatting sqref="D7 D85">
    <cfRule type="notContainsBlanks" dxfId="82" priority="55">
      <formula>LEN(TRIM(D7))&gt;0</formula>
    </cfRule>
  </conditionalFormatting>
  <conditionalFormatting sqref="E7 E63:E65 E84:E89">
    <cfRule type="notContainsBlanks" dxfId="81" priority="54">
      <formula>LEN(TRIM(E7))&gt;0</formula>
    </cfRule>
  </conditionalFormatting>
  <conditionalFormatting sqref="D7 D63:D65 D84:D89">
    <cfRule type="notContainsBlanks" dxfId="80" priority="52">
      <formula>LEN(TRIM(D7))&gt;0</formula>
    </cfRule>
    <cfRule type="notContainsBlanks" dxfId="79" priority="53">
      <formula>LEN(TRIM(D7))&gt;0</formula>
    </cfRule>
  </conditionalFormatting>
  <conditionalFormatting sqref="D14:E17">
    <cfRule type="containsText" dxfId="78" priority="51" operator="containsText" text="X">
      <formula>NOT(ISERROR(SEARCH("X",D14)))</formula>
    </cfRule>
  </conditionalFormatting>
  <conditionalFormatting sqref="E14:E17">
    <cfRule type="notContainsBlanks" dxfId="77" priority="49">
      <formula>LEN(TRIM(E14))&gt;0</formula>
    </cfRule>
  </conditionalFormatting>
  <conditionalFormatting sqref="D14:D17">
    <cfRule type="notContainsBlanks" dxfId="76" priority="47">
      <formula>LEN(TRIM(D14))&gt;0</formula>
    </cfRule>
    <cfRule type="notContainsBlanks" dxfId="75" priority="48">
      <formula>LEN(TRIM(D14))&gt;0</formula>
    </cfRule>
  </conditionalFormatting>
  <conditionalFormatting sqref="D24:E26">
    <cfRule type="containsText" dxfId="74" priority="46" operator="containsText" text="X">
      <formula>NOT(ISERROR(SEARCH("X",D24)))</formula>
    </cfRule>
  </conditionalFormatting>
  <conditionalFormatting sqref="E24:E26">
    <cfRule type="notContainsBlanks" dxfId="73" priority="44">
      <formula>LEN(TRIM(E24))&gt;0</formula>
    </cfRule>
  </conditionalFormatting>
  <conditionalFormatting sqref="D24:D26">
    <cfRule type="notContainsBlanks" dxfId="72" priority="42">
      <formula>LEN(TRIM(D24))&gt;0</formula>
    </cfRule>
    <cfRule type="notContainsBlanks" dxfId="71" priority="43">
      <formula>LEN(TRIM(D24))&gt;0</formula>
    </cfRule>
  </conditionalFormatting>
  <conditionalFormatting sqref="D42:E45">
    <cfRule type="containsText" dxfId="70" priority="36" operator="containsText" text="X">
      <formula>NOT(ISERROR(SEARCH("X",D42)))</formula>
    </cfRule>
  </conditionalFormatting>
  <conditionalFormatting sqref="E42:E45">
    <cfRule type="notContainsBlanks" dxfId="69" priority="34">
      <formula>LEN(TRIM(E42))&gt;0</formula>
    </cfRule>
  </conditionalFormatting>
  <conditionalFormatting sqref="D42:D45">
    <cfRule type="notContainsBlanks" dxfId="68" priority="32">
      <formula>LEN(TRIM(D42))&gt;0</formula>
    </cfRule>
    <cfRule type="notContainsBlanks" dxfId="67" priority="33">
      <formula>LEN(TRIM(D42))&gt;0</formula>
    </cfRule>
  </conditionalFormatting>
  <conditionalFormatting sqref="D33:D35">
    <cfRule type="notContainsBlanks" dxfId="66" priority="26">
      <formula>LEN(TRIM(D33))&gt;0</formula>
    </cfRule>
    <cfRule type="notContainsBlanks" dxfId="65" priority="27">
      <formula>LEN(TRIM(D33))&gt;0</formula>
    </cfRule>
  </conditionalFormatting>
  <conditionalFormatting sqref="D33:E35">
    <cfRule type="containsText" dxfId="64" priority="30" operator="containsText" text="X">
      <formula>NOT(ISERROR(SEARCH("X",D33)))</formula>
    </cfRule>
  </conditionalFormatting>
  <conditionalFormatting sqref="E33:E35">
    <cfRule type="notContainsBlanks" dxfId="63" priority="28">
      <formula>LEN(TRIM(E33))&gt;0</formula>
    </cfRule>
  </conditionalFormatting>
  <conditionalFormatting sqref="D52:E55">
    <cfRule type="containsText" dxfId="62" priority="25" operator="containsText" text="X">
      <formula>NOT(ISERROR(SEARCH("X",D52)))</formula>
    </cfRule>
  </conditionalFormatting>
  <conditionalFormatting sqref="E52:E55">
    <cfRule type="notContainsBlanks" dxfId="61" priority="23">
      <formula>LEN(TRIM(E52))&gt;0</formula>
    </cfRule>
  </conditionalFormatting>
  <conditionalFormatting sqref="D52:D55">
    <cfRule type="notContainsBlanks" dxfId="60" priority="21">
      <formula>LEN(TRIM(D52))&gt;0</formula>
    </cfRule>
    <cfRule type="notContainsBlanks" dxfId="59" priority="22">
      <formula>LEN(TRIM(D52))&gt;0</formula>
    </cfRule>
  </conditionalFormatting>
  <conditionalFormatting sqref="D72:E77">
    <cfRule type="containsText" dxfId="58" priority="20" operator="containsText" text="X">
      <formula>NOT(ISERROR(SEARCH("X",D72)))</formula>
    </cfRule>
  </conditionalFormatting>
  <conditionalFormatting sqref="E72:E77">
    <cfRule type="notContainsBlanks" dxfId="57" priority="18">
      <formula>LEN(TRIM(E72))&gt;0</formula>
    </cfRule>
  </conditionalFormatting>
  <conditionalFormatting sqref="D72:D77">
    <cfRule type="notContainsBlanks" dxfId="56" priority="16">
      <formula>LEN(TRIM(D72))&gt;0</formula>
    </cfRule>
    <cfRule type="notContainsBlanks" dxfId="55" priority="17">
      <formula>LEN(TRIM(D72))&gt;0</formula>
    </cfRule>
  </conditionalFormatting>
  <conditionalFormatting sqref="B90:B91">
    <cfRule type="expression" dxfId="54" priority="15" stopIfTrue="1">
      <formula>#REF!="SI"</formula>
    </cfRule>
  </conditionalFormatting>
  <conditionalFormatting sqref="D84">
    <cfRule type="notContainsBlanks" dxfId="53" priority="12">
      <formula>LEN(TRIM(D84))&gt;0</formula>
    </cfRule>
  </conditionalFormatting>
  <conditionalFormatting sqref="D62:E62">
    <cfRule type="containsText" dxfId="52" priority="8" operator="containsText" text="X">
      <formula>NOT(ISERROR(SEARCH("X",D62)))</formula>
    </cfRule>
  </conditionalFormatting>
  <conditionalFormatting sqref="D62">
    <cfRule type="notContainsBlanks" dxfId="51" priority="6">
      <formula>LEN(TRIM(D62))&gt;0</formula>
    </cfRule>
  </conditionalFormatting>
  <conditionalFormatting sqref="E62">
    <cfRule type="notContainsBlanks" dxfId="50" priority="5">
      <formula>LEN(TRIM(E62))&gt;0</formula>
    </cfRule>
  </conditionalFormatting>
  <conditionalFormatting sqref="D62">
    <cfRule type="notContainsBlanks" dxfId="49" priority="3">
      <formula>LEN(TRIM(D62))&gt;0</formula>
    </cfRule>
    <cfRule type="notContainsBlanks" dxfId="48" priority="4">
      <formula>LEN(TRIM(D62))&gt;0</formula>
    </cfRule>
  </conditionalFormatting>
  <conditionalFormatting sqref="B66:B69">
    <cfRule type="expression" dxfId="47" priority="2" stopIfTrue="1">
      <formula>#REF!="SI"</formula>
    </cfRule>
  </conditionalFormatting>
  <conditionalFormatting sqref="B8:B10">
    <cfRule type="expression" dxfId="46" priority="1" stopIfTrue="1">
      <formula>#REF!="SI"</formula>
    </cfRule>
  </conditionalFormatting>
  <dataValidations count="6">
    <dataValidation type="custom" allowBlank="1" showInputMessage="1" showErrorMessage="1" sqref="D62:D69 D14:D20 D10 D33:D38 D42:D48 D72:D80 D7:D8 D52:D58 D24:D29 D84:D89 D92">
      <formula1>IF(E7="X",FALSE,"X")</formula1>
    </dataValidation>
    <dataValidation type="custom" allowBlank="1" showInputMessage="1" showErrorMessage="1" sqref="E62:E69 E14:E20 E10 E33:E38 E42:E48 E7:E8 E72:E80 E52:E58 E24:E29 E84:E89 E92">
      <formula1>IF(D7="X",FALSE,"X")</formula1>
    </dataValidation>
    <dataValidation type="custom" allowBlank="1" showInputMessage="1" showErrorMessage="1" sqref="D9">
      <formula1>IF(E9="x",FALSE,"x")</formula1>
    </dataValidation>
    <dataValidation type="custom" allowBlank="1" showInputMessage="1" showErrorMessage="1" sqref="E9">
      <formula1>IF(D9="x",FALSE,"x")</formula1>
    </dataValidation>
    <dataValidation type="custom" allowBlank="1" showInputMessage="1" showErrorMessage="1" sqref="D90:D91">
      <formula1>IF(E90="X",FALSE,"X")</formula1>
    </dataValidation>
    <dataValidation type="custom" allowBlank="1" showInputMessage="1" showErrorMessage="1" sqref="E90:E91">
      <formula1>IF(D90="X",FALSE,"X")</formula1>
    </dataValidation>
  </dataValidations>
  <pageMargins left="0.70866141732283472" right="0.70866141732283472" top="0.74803149606299213" bottom="0.74803149606299213" header="0.31496062992125984" footer="0.31496062992125984"/>
  <pageSetup scale="67" orientation="portrait" r:id="rId1"/>
  <rowBreaks count="5" manualBreakCount="5">
    <brk id="20" max="16383" man="1"/>
    <brk id="38" max="16383" man="1"/>
    <brk id="53" max="7" man="1"/>
    <brk id="68" max="7" man="1"/>
    <brk id="80"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56" operator="containsText" id="{818D55C3-6D87-472B-9B9C-E3FE02DB2A0C}">
            <xm:f>NOT(ISERROR(SEARCH($D$7,D7)))</xm:f>
            <xm:f>$D$7</xm:f>
            <x14:dxf>
              <fill>
                <patternFill>
                  <bgColor rgb="FFFF0000"/>
                </patternFill>
              </fill>
            </x14:dxf>
          </x14:cfRule>
          <xm:sqref>D7:E7 D63:E65 D84:E89</xm:sqref>
        </x14:conditionalFormatting>
        <x14:conditionalFormatting xmlns:xm="http://schemas.microsoft.com/office/excel/2006/main">
          <x14:cfRule type="containsText" priority="50" operator="containsText" id="{447AD884-D88E-40A8-932F-1338EF31106E}">
            <xm:f>NOT(ISERROR(SEARCH($D$7,D14)))</xm:f>
            <xm:f>$D$7</xm:f>
            <x14:dxf>
              <fill>
                <patternFill>
                  <bgColor rgb="FFFF0000"/>
                </patternFill>
              </fill>
            </x14:dxf>
          </x14:cfRule>
          <xm:sqref>D14:E17</xm:sqref>
        </x14:conditionalFormatting>
        <x14:conditionalFormatting xmlns:xm="http://schemas.microsoft.com/office/excel/2006/main">
          <x14:cfRule type="containsText" priority="45" operator="containsText" id="{D1B7948D-7043-4E0B-BD40-E720B031EBF0}">
            <xm:f>NOT(ISERROR(SEARCH($D$7,D24)))</xm:f>
            <xm:f>$D$7</xm:f>
            <x14:dxf>
              <fill>
                <patternFill>
                  <bgColor rgb="FFFF0000"/>
                </patternFill>
              </fill>
            </x14:dxf>
          </x14:cfRule>
          <xm:sqref>D24:E26</xm:sqref>
        </x14:conditionalFormatting>
        <x14:conditionalFormatting xmlns:xm="http://schemas.microsoft.com/office/excel/2006/main">
          <x14:cfRule type="containsText" priority="35" operator="containsText" id="{49E88DFA-37C3-4404-B14B-93A93E7C7913}">
            <xm:f>NOT(ISERROR(SEARCH($D$7,D42)))</xm:f>
            <xm:f>$D$7</xm:f>
            <x14:dxf>
              <fill>
                <patternFill>
                  <bgColor rgb="FFFF0000"/>
                </patternFill>
              </fill>
            </x14:dxf>
          </x14:cfRule>
          <xm:sqref>D42:E45</xm:sqref>
        </x14:conditionalFormatting>
        <x14:conditionalFormatting xmlns:xm="http://schemas.microsoft.com/office/excel/2006/main">
          <x14:cfRule type="containsText" priority="29" operator="containsText" id="{EA1C6732-8680-4211-BF0C-96680EFB5194}">
            <xm:f>NOT(ISERROR(SEARCH($D$7,D33)))</xm:f>
            <xm:f>$D$7</xm:f>
            <x14:dxf>
              <fill>
                <patternFill>
                  <bgColor rgb="FFFF0000"/>
                </patternFill>
              </fill>
            </x14:dxf>
          </x14:cfRule>
          <xm:sqref>D33:E35</xm:sqref>
        </x14:conditionalFormatting>
        <x14:conditionalFormatting xmlns:xm="http://schemas.microsoft.com/office/excel/2006/main">
          <x14:cfRule type="containsText" priority="24" operator="containsText" id="{6E2088E7-BD8B-4E7A-8425-5779CE514C55}">
            <xm:f>NOT(ISERROR(SEARCH($D$7,D52)))</xm:f>
            <xm:f>$D$7</xm:f>
            <x14:dxf>
              <fill>
                <patternFill>
                  <bgColor rgb="FFFF0000"/>
                </patternFill>
              </fill>
            </x14:dxf>
          </x14:cfRule>
          <xm:sqref>D52:E55</xm:sqref>
        </x14:conditionalFormatting>
        <x14:conditionalFormatting xmlns:xm="http://schemas.microsoft.com/office/excel/2006/main">
          <x14:cfRule type="containsText" priority="19" operator="containsText" id="{FD09A8A0-04B4-45DB-8A8D-9A350351AAE6}">
            <xm:f>NOT(ISERROR(SEARCH($D$7,D72)))</xm:f>
            <xm:f>$D$7</xm:f>
            <x14:dxf>
              <fill>
                <patternFill>
                  <bgColor rgb="FFFF0000"/>
                </patternFill>
              </fill>
            </x14:dxf>
          </x14:cfRule>
          <xm:sqref>D72:E77</xm:sqref>
        </x14:conditionalFormatting>
        <x14:conditionalFormatting xmlns:xm="http://schemas.microsoft.com/office/excel/2006/main">
          <x14:cfRule type="containsText" priority="7" operator="containsText" id="{51153C3B-725D-4A56-AD81-0C34A5EAE6F0}">
            <xm:f>NOT(ISERROR(SEARCH($D$7,D62)))</xm:f>
            <xm:f>$D$7</xm:f>
            <x14:dxf>
              <fill>
                <patternFill>
                  <bgColor rgb="FFFF0000"/>
                </patternFill>
              </fill>
            </x14:dxf>
          </x14:cfRule>
          <xm:sqref>D62:E62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70"/>
  <sheetViews>
    <sheetView showGridLines="0" showRuler="0" zoomScale="110" zoomScaleNormal="110" zoomScaleSheetLayoutView="100" zoomScalePageLayoutView="85" workbookViewId="0">
      <selection activeCell="V7" sqref="V7:V13"/>
    </sheetView>
  </sheetViews>
  <sheetFormatPr defaultColWidth="0" defaultRowHeight="15" zeroHeight="1" x14ac:dyDescent="0.25"/>
  <cols>
    <col min="1" max="1" width="2" bestFit="1" customWidth="1"/>
    <col min="2" max="2" width="9.5703125" customWidth="1"/>
    <col min="3" max="5" width="6.42578125" customWidth="1"/>
    <col min="6" max="6" width="2.85546875" customWidth="1"/>
    <col min="7" max="7" width="9.42578125" bestFit="1" customWidth="1"/>
    <col min="8" max="8" width="6.140625" bestFit="1" customWidth="1"/>
    <col min="9" max="9" width="5" bestFit="1" customWidth="1"/>
    <col min="10" max="10" width="6.42578125" bestFit="1" customWidth="1"/>
    <col min="11" max="11" width="2" bestFit="1" customWidth="1"/>
    <col min="12" max="12" width="9.42578125" bestFit="1" customWidth="1"/>
    <col min="13" max="13" width="6.140625" bestFit="1" customWidth="1"/>
    <col min="14" max="14" width="5" bestFit="1" customWidth="1"/>
    <col min="15" max="15" width="6.42578125" customWidth="1"/>
    <col min="16" max="16" width="2" bestFit="1" customWidth="1"/>
    <col min="17" max="17" width="9.42578125" bestFit="1" customWidth="1"/>
    <col min="18" max="18" width="6.140625" bestFit="1" customWidth="1"/>
    <col min="19" max="19" width="5" bestFit="1" customWidth="1"/>
    <col min="20" max="20" width="6.42578125" bestFit="1" customWidth="1"/>
    <col min="21" max="21" width="2" bestFit="1" customWidth="1"/>
    <col min="22" max="22" width="9.42578125" bestFit="1" customWidth="1"/>
    <col min="23" max="23" width="6.140625" bestFit="1" customWidth="1"/>
    <col min="24" max="24" width="5" customWidth="1"/>
    <col min="25" max="25" width="6.42578125" bestFit="1" customWidth="1"/>
    <col min="26" max="26" width="2" bestFit="1" customWidth="1"/>
    <col min="27" max="31" width="9.140625" hidden="1" customWidth="1"/>
    <col min="32" max="32" width="2" hidden="1" customWidth="1"/>
    <col min="33" max="16384" width="9.140625" hidden="1"/>
  </cols>
  <sheetData>
    <row r="1" spans="1:27" s="41" customFormat="1" x14ac:dyDescent="0.25">
      <c r="A1" s="44">
        <v>0</v>
      </c>
      <c r="B1" s="45"/>
      <c r="C1" s="45"/>
      <c r="D1" s="45"/>
      <c r="E1" s="45"/>
      <c r="F1" s="45"/>
      <c r="G1" s="45"/>
      <c r="H1" s="45"/>
      <c r="I1" s="45"/>
      <c r="J1" s="45"/>
      <c r="K1" s="45"/>
      <c r="L1" s="45"/>
      <c r="M1" s="45"/>
      <c r="N1" s="45"/>
      <c r="O1" s="45"/>
      <c r="P1" s="45"/>
      <c r="Q1" s="45"/>
      <c r="R1" s="45"/>
      <c r="S1" s="45"/>
      <c r="T1" s="45"/>
      <c r="U1" s="45"/>
      <c r="V1" s="45"/>
      <c r="W1" s="45"/>
      <c r="X1" s="45"/>
      <c r="Y1" s="45"/>
      <c r="Z1" s="46"/>
    </row>
    <row r="2" spans="1:27" x14ac:dyDescent="0.25">
      <c r="A2" s="47"/>
      <c r="B2" s="3"/>
      <c r="C2" s="3"/>
      <c r="D2" s="3"/>
      <c r="E2" s="3"/>
      <c r="F2" s="3"/>
      <c r="G2" s="3"/>
      <c r="H2" s="3"/>
      <c r="I2" s="3"/>
      <c r="J2" s="3"/>
      <c r="K2" s="3"/>
      <c r="L2" s="3"/>
      <c r="M2" s="3"/>
      <c r="N2" s="3"/>
      <c r="O2" s="3"/>
      <c r="P2" s="3"/>
      <c r="Q2" s="3"/>
      <c r="R2" s="3"/>
      <c r="S2" s="3"/>
      <c r="T2" s="3"/>
      <c r="U2" s="3"/>
      <c r="V2" s="3"/>
      <c r="W2" s="3"/>
      <c r="X2" s="3"/>
      <c r="Y2" s="3"/>
      <c r="Z2" s="48"/>
    </row>
    <row r="3" spans="1:27" x14ac:dyDescent="0.25">
      <c r="A3" s="47"/>
      <c r="B3" s="3"/>
      <c r="C3" s="3"/>
      <c r="D3" s="3"/>
      <c r="E3" s="3"/>
      <c r="F3" s="3"/>
      <c r="G3" s="3"/>
      <c r="H3" s="3"/>
      <c r="I3" s="3"/>
      <c r="J3" s="3"/>
      <c r="K3" s="3"/>
      <c r="L3" s="3"/>
      <c r="M3" s="3"/>
      <c r="N3" s="3"/>
      <c r="O3" s="3"/>
      <c r="P3" s="3"/>
      <c r="Q3" s="3"/>
      <c r="R3" s="3"/>
      <c r="S3" s="3"/>
      <c r="T3" s="3"/>
      <c r="U3" s="3"/>
      <c r="V3" s="3"/>
      <c r="W3" s="3"/>
      <c r="X3" s="3"/>
      <c r="Y3" s="3"/>
      <c r="Z3" s="48"/>
    </row>
    <row r="4" spans="1:27" s="41" customFormat="1" x14ac:dyDescent="0.25">
      <c r="A4" s="52"/>
      <c r="B4" s="33"/>
      <c r="C4" s="33"/>
      <c r="D4" s="33"/>
      <c r="E4" s="33"/>
      <c r="F4" s="33"/>
      <c r="G4" s="33"/>
      <c r="H4" s="33"/>
      <c r="I4" s="33"/>
      <c r="J4" s="33"/>
      <c r="K4" s="33">
        <v>0</v>
      </c>
      <c r="L4" s="33"/>
      <c r="M4" s="33"/>
      <c r="N4" s="33"/>
      <c r="O4" s="33"/>
      <c r="P4" s="33">
        <v>0</v>
      </c>
      <c r="Q4" s="33"/>
      <c r="R4" s="33"/>
      <c r="S4" s="33"/>
      <c r="T4" s="33"/>
      <c r="U4" s="33">
        <v>0</v>
      </c>
      <c r="V4" s="33"/>
      <c r="W4" s="33"/>
      <c r="X4" s="33"/>
      <c r="Y4" s="33"/>
      <c r="Z4" s="53">
        <v>0</v>
      </c>
    </row>
    <row r="5" spans="1:27" ht="15.75" thickBot="1" x14ac:dyDescent="0.3">
      <c r="A5" s="47"/>
      <c r="B5" s="3"/>
      <c r="C5" s="3"/>
      <c r="D5" s="3"/>
      <c r="E5" s="3"/>
      <c r="F5" s="3"/>
      <c r="G5" s="3"/>
      <c r="H5" s="3"/>
      <c r="I5" s="3"/>
      <c r="J5" s="3"/>
      <c r="K5" s="3"/>
      <c r="L5" s="3"/>
      <c r="M5" s="3"/>
      <c r="N5" s="3"/>
      <c r="O5" s="3"/>
      <c r="P5" s="3"/>
      <c r="Q5" s="3"/>
      <c r="R5" s="3"/>
      <c r="S5" s="3"/>
      <c r="T5" s="3"/>
      <c r="U5" s="3"/>
      <c r="V5" s="3"/>
      <c r="W5" s="3"/>
      <c r="X5" s="3"/>
      <c r="Y5" s="3"/>
      <c r="Z5" s="48"/>
    </row>
    <row r="6" spans="1:27" ht="15.75" thickBot="1" x14ac:dyDescent="0.3">
      <c r="A6" s="47"/>
      <c r="B6" s="59" t="s">
        <v>7</v>
      </c>
      <c r="C6" s="203" t="s">
        <v>0</v>
      </c>
      <c r="D6" s="201" t="s">
        <v>1</v>
      </c>
      <c r="E6" s="202"/>
      <c r="F6" s="3"/>
      <c r="G6" s="59" t="s">
        <v>7</v>
      </c>
      <c r="H6" s="203" t="s">
        <v>0</v>
      </c>
      <c r="I6" s="201" t="s">
        <v>1</v>
      </c>
      <c r="J6" s="202"/>
      <c r="K6" s="56"/>
      <c r="L6" s="59" t="s">
        <v>7</v>
      </c>
      <c r="M6" s="203" t="s">
        <v>0</v>
      </c>
      <c r="N6" s="201" t="s">
        <v>1</v>
      </c>
      <c r="O6" s="202"/>
      <c r="P6" s="3"/>
      <c r="Q6" s="59" t="s">
        <v>7</v>
      </c>
      <c r="R6" s="203" t="s">
        <v>0</v>
      </c>
      <c r="S6" s="201" t="s">
        <v>1</v>
      </c>
      <c r="T6" s="202"/>
      <c r="V6" s="59" t="s">
        <v>7</v>
      </c>
      <c r="W6" s="203" t="s">
        <v>0</v>
      </c>
      <c r="X6" s="201" t="s">
        <v>1</v>
      </c>
      <c r="Y6" s="202"/>
      <c r="Z6" s="48"/>
    </row>
    <row r="7" spans="1:27" ht="15" customHeight="1" x14ac:dyDescent="0.25">
      <c r="A7" s="47"/>
      <c r="B7" s="229" t="s">
        <v>51</v>
      </c>
      <c r="C7" s="204"/>
      <c r="D7" s="5" t="s">
        <v>2</v>
      </c>
      <c r="E7" s="19" t="s">
        <v>3</v>
      </c>
      <c r="F7" s="3"/>
      <c r="G7" s="217" t="s">
        <v>53</v>
      </c>
      <c r="H7" s="204"/>
      <c r="I7" s="5" t="s">
        <v>2</v>
      </c>
      <c r="J7" s="19" t="s">
        <v>3</v>
      </c>
      <c r="K7" s="3"/>
      <c r="L7" s="205" t="s">
        <v>55</v>
      </c>
      <c r="M7" s="204"/>
      <c r="N7" s="5" t="s">
        <v>2</v>
      </c>
      <c r="O7" s="19" t="s">
        <v>3</v>
      </c>
      <c r="P7" s="3"/>
      <c r="Q7" s="205" t="s">
        <v>73</v>
      </c>
      <c r="R7" s="204"/>
      <c r="S7" s="5" t="s">
        <v>2</v>
      </c>
      <c r="T7" s="19" t="s">
        <v>3</v>
      </c>
      <c r="V7" s="217" t="s">
        <v>23</v>
      </c>
      <c r="W7" s="204"/>
      <c r="X7" s="5" t="s">
        <v>2</v>
      </c>
      <c r="Y7" s="19" t="s">
        <v>3</v>
      </c>
      <c r="Z7" s="48"/>
      <c r="AA7" s="7" t="str">
        <f>IF(D31="X",C31,"")</f>
        <v/>
      </c>
    </row>
    <row r="8" spans="1:27" ht="15" customHeight="1" x14ac:dyDescent="0.25">
      <c r="A8" s="47"/>
      <c r="B8" s="230"/>
      <c r="C8" s="18">
        <f>'SOC 2015'!B7</f>
        <v>0.1</v>
      </c>
      <c r="D8" s="6" t="str">
        <f>IF('SOC 2015'!F7=1,"X"," ")</f>
        <v xml:space="preserve"> </v>
      </c>
      <c r="E8" s="20" t="str">
        <f>IF('SOC 2015'!G7=1,"X"," ")</f>
        <v xml:space="preserve"> </v>
      </c>
      <c r="F8" s="3"/>
      <c r="G8" s="218"/>
      <c r="H8" s="17">
        <f>'SOC 2015'!B24</f>
        <v>2.1</v>
      </c>
      <c r="I8" s="6" t="str">
        <f>IF('SOC 2015'!F24=1,"X"," ")</f>
        <v xml:space="preserve"> </v>
      </c>
      <c r="J8" s="20" t="str">
        <f>IF('SOC 2015'!G24=1,"X"," ")</f>
        <v xml:space="preserve"> </v>
      </c>
      <c r="K8" s="1"/>
      <c r="L8" s="206"/>
      <c r="M8" s="17">
        <f>'SOC 2015'!B42</f>
        <v>4.0999999999999996</v>
      </c>
      <c r="N8" s="6" t="str">
        <f>IF('SOC 2015'!F42=1,"X"," ")</f>
        <v xml:space="preserve"> </v>
      </c>
      <c r="O8" s="20" t="str">
        <f>IF('SOC 2015'!G42=1,"X"," ")</f>
        <v xml:space="preserve"> </v>
      </c>
      <c r="P8" s="3"/>
      <c r="Q8" s="206"/>
      <c r="R8" s="18">
        <f>'SOC 2015'!B62</f>
        <v>6.1</v>
      </c>
      <c r="S8" s="6" t="str">
        <f>IF('SOC 2015'!F62=1,"X"," ")</f>
        <v xml:space="preserve"> </v>
      </c>
      <c r="T8" s="20" t="str">
        <f>IF('SOC 2015'!G62=1,"X"," ")</f>
        <v xml:space="preserve"> </v>
      </c>
      <c r="V8" s="218"/>
      <c r="W8" s="16">
        <f>'SOC 2015'!B84</f>
        <v>8.1</v>
      </c>
      <c r="X8" s="6" t="str">
        <f>IF('SOC 2015'!F84=1,"X"," ")</f>
        <v xml:space="preserve"> </v>
      </c>
      <c r="Y8" s="20" t="str">
        <f>IF('SOC 2015'!G84=1,"X"," ")</f>
        <v xml:space="preserve"> </v>
      </c>
      <c r="Z8" s="48"/>
      <c r="AA8" s="7" t="str">
        <f>IF(D32="X",C32,"")</f>
        <v/>
      </c>
    </row>
    <row r="9" spans="1:27" x14ac:dyDescent="0.25">
      <c r="A9" s="47"/>
      <c r="B9" s="230"/>
      <c r="F9" s="3"/>
      <c r="G9" s="218"/>
      <c r="H9" s="156">
        <f>'SOC 2015'!B25</f>
        <v>2.2000000000000002</v>
      </c>
      <c r="I9" s="6" t="str">
        <f>IF('SOC 2015'!F25=1,"X"," ")</f>
        <v xml:space="preserve"> </v>
      </c>
      <c r="J9" s="20" t="str">
        <f>IF('SOC 2015'!G25=1,"X"," ")</f>
        <v xml:space="preserve"> </v>
      </c>
      <c r="K9" s="1"/>
      <c r="L9" s="206"/>
      <c r="M9" s="17">
        <f>'SOC 2015'!B43</f>
        <v>4.2</v>
      </c>
      <c r="N9" s="6" t="str">
        <f>IF('SOC 2015'!F43=1,"X"," ")</f>
        <v xml:space="preserve"> </v>
      </c>
      <c r="O9" s="20" t="str">
        <f>IF('SOC 2015'!G43=1,"X"," ")</f>
        <v xml:space="preserve"> </v>
      </c>
      <c r="P9" s="3"/>
      <c r="Q9" s="206"/>
      <c r="R9" s="18">
        <f>'SOC 2015'!B63</f>
        <v>6.2</v>
      </c>
      <c r="S9" s="6" t="str">
        <f>IF('SOC 2015'!F63=1,"X"," ")</f>
        <v xml:space="preserve"> </v>
      </c>
      <c r="T9" s="20" t="str">
        <f>IF('SOC 2015'!G63=1,"X"," ")</f>
        <v xml:space="preserve"> </v>
      </c>
      <c r="V9" s="218"/>
      <c r="W9" s="16">
        <f>'SOC 2015'!B85</f>
        <v>8.1999999999999993</v>
      </c>
      <c r="X9" s="6" t="str">
        <f>IF('SOC 2015'!F85=1,"X"," ")</f>
        <v xml:space="preserve"> </v>
      </c>
      <c r="Y9" s="20" t="str">
        <f>IF('SOC 2015'!G85=1,"X"," ")</f>
        <v xml:space="preserve"> </v>
      </c>
      <c r="Z9" s="48"/>
      <c r="AA9" s="7" t="str">
        <f>IF(I31="X",H31,"")</f>
        <v/>
      </c>
    </row>
    <row r="10" spans="1:27" x14ac:dyDescent="0.25">
      <c r="A10" s="47"/>
      <c r="B10" s="230"/>
      <c r="F10" s="3"/>
      <c r="G10" s="218"/>
      <c r="H10" s="17">
        <f>'SOC 2015'!B26</f>
        <v>2.2999999999999998</v>
      </c>
      <c r="I10" s="6" t="str">
        <f>IF('SOC 2015'!F26=1,"X"," ")</f>
        <v xml:space="preserve"> </v>
      </c>
      <c r="J10" s="20" t="str">
        <f>IF('SOC 2015'!G26=1,"X"," ")</f>
        <v xml:space="preserve"> </v>
      </c>
      <c r="K10" s="1"/>
      <c r="L10" s="206"/>
      <c r="M10" s="16">
        <f>'SOC 2015'!B44</f>
        <v>4.3</v>
      </c>
      <c r="N10" s="6" t="str">
        <f>IF('SOC 2015'!F44=1,"X"," ")</f>
        <v xml:space="preserve"> </v>
      </c>
      <c r="O10" s="20" t="str">
        <f>IF('SOC 2015'!G44=1,"X"," ")</f>
        <v xml:space="preserve"> </v>
      </c>
      <c r="P10" s="3"/>
      <c r="Q10" s="206"/>
      <c r="R10" s="18">
        <f>'SOC 2015'!B64</f>
        <v>6.3</v>
      </c>
      <c r="S10" s="6" t="str">
        <f>IF('SOC 2015'!F64=1,"X"," ")</f>
        <v xml:space="preserve"> </v>
      </c>
      <c r="T10" s="20" t="str">
        <f>IF('SOC 2015'!G64=1,"X"," ")</f>
        <v xml:space="preserve"> </v>
      </c>
      <c r="V10" s="218"/>
      <c r="W10" s="18">
        <f>'SOC 2015'!B86</f>
        <v>8.3000000000000007</v>
      </c>
      <c r="X10" s="6" t="str">
        <f>IF('SOC 2015'!F86=1,"X"," ")</f>
        <v xml:space="preserve"> </v>
      </c>
      <c r="Y10" s="20" t="str">
        <f>IF('SOC 2015'!G86=1,"X"," ")</f>
        <v xml:space="preserve"> </v>
      </c>
      <c r="Z10" s="48"/>
      <c r="AA10" s="7" t="str">
        <f>IF(X13="X",W13,"")</f>
        <v/>
      </c>
    </row>
    <row r="11" spans="1:27" ht="15.75" thickBot="1" x14ac:dyDescent="0.3">
      <c r="A11" s="47"/>
      <c r="B11" s="231"/>
      <c r="F11" s="3"/>
      <c r="G11" s="219"/>
      <c r="H11" s="3"/>
      <c r="I11" s="3"/>
      <c r="J11" s="3"/>
      <c r="K11" s="1"/>
      <c r="L11" s="207"/>
      <c r="M11" s="16">
        <f>'SOC 2015'!B45</f>
        <v>4.4000000000000004</v>
      </c>
      <c r="N11" s="6" t="str">
        <f>IF('SOC 2015'!F45=1,"X"," ")</f>
        <v xml:space="preserve"> </v>
      </c>
      <c r="O11" s="20" t="str">
        <f>IF('SOC 2015'!G45=1,"X"," ")</f>
        <v xml:space="preserve"> </v>
      </c>
      <c r="P11" s="3"/>
      <c r="Q11" s="207"/>
      <c r="R11" s="16">
        <f>'SOC 2015'!B65</f>
        <v>6.4</v>
      </c>
      <c r="S11" s="6" t="str">
        <f>IF('SOC 2015'!F65=1,"X"," ")</f>
        <v xml:space="preserve"> </v>
      </c>
      <c r="T11" s="20" t="str">
        <f>IF('SOC 2015'!G65=1,"X"," ")</f>
        <v xml:space="preserve"> </v>
      </c>
      <c r="V11" s="218"/>
      <c r="W11" s="16">
        <f>'SOC 2015'!B87</f>
        <v>8.4</v>
      </c>
      <c r="X11" s="6" t="str">
        <f>IF('SOC 2015'!F87=1,"X"," ")</f>
        <v xml:space="preserve"> </v>
      </c>
      <c r="Y11" s="20" t="str">
        <f>IF('SOC 2015'!G87=1,"X"," ")</f>
        <v xml:space="preserve"> </v>
      </c>
      <c r="Z11" s="48"/>
      <c r="AA11" s="7" t="str">
        <f>IF(X11="X",W11,"")</f>
        <v/>
      </c>
    </row>
    <row r="12" spans="1:27" ht="15.75" thickBot="1" x14ac:dyDescent="0.3">
      <c r="A12" s="47"/>
      <c r="B12" s="3"/>
      <c r="C12" s="3"/>
      <c r="D12" s="3"/>
      <c r="E12" s="3"/>
      <c r="F12" s="3"/>
      <c r="G12" s="3"/>
      <c r="H12" s="3"/>
      <c r="I12" s="3"/>
      <c r="J12" s="3"/>
      <c r="K12" s="1"/>
      <c r="L12" s="3"/>
      <c r="M12" s="3"/>
      <c r="N12" s="3"/>
      <c r="O12" s="3"/>
      <c r="P12" s="3"/>
      <c r="Q12" s="3"/>
      <c r="R12" s="3"/>
      <c r="S12" s="3"/>
      <c r="T12" s="3"/>
      <c r="V12" s="218"/>
      <c r="W12" s="16">
        <f>'SOC 2015'!B88</f>
        <v>8.5</v>
      </c>
      <c r="X12" s="6" t="str">
        <f>IF('SOC 2015'!F88=1,"X"," ")</f>
        <v xml:space="preserve"> </v>
      </c>
      <c r="Y12" s="20" t="str">
        <f>IF('SOC 2015'!G88=1,"X"," ")</f>
        <v xml:space="preserve"> </v>
      </c>
      <c r="Z12" s="48"/>
      <c r="AA12" s="7" t="str">
        <f>IF(X12="X",W12,"")</f>
        <v/>
      </c>
    </row>
    <row r="13" spans="1:27" ht="15.75" thickBot="1" x14ac:dyDescent="0.3">
      <c r="A13" s="47"/>
      <c r="B13" s="25" t="s">
        <v>4</v>
      </c>
      <c r="C13" s="82">
        <v>0</v>
      </c>
      <c r="D13" s="27">
        <f>'SOC 2015'!D8</f>
        <v>0</v>
      </c>
      <c r="E13" s="28">
        <f>'SOC 2015'!E8</f>
        <v>0</v>
      </c>
      <c r="F13" s="3"/>
      <c r="G13" s="25" t="s">
        <v>4</v>
      </c>
      <c r="H13" s="26">
        <v>0</v>
      </c>
      <c r="I13" s="27">
        <f>'SOC 2015'!D27</f>
        <v>0</v>
      </c>
      <c r="J13" s="28">
        <f>'SOC 2015'!E27</f>
        <v>0</v>
      </c>
      <c r="K13" s="1"/>
      <c r="L13" s="25" t="s">
        <v>4</v>
      </c>
      <c r="M13" s="26">
        <v>2</v>
      </c>
      <c r="N13" s="27">
        <f>'SOC 2015'!D46</f>
        <v>0</v>
      </c>
      <c r="O13" s="28">
        <f>'SOC 2015'!E46</f>
        <v>0</v>
      </c>
      <c r="P13" s="3"/>
      <c r="Q13" s="25" t="s">
        <v>4</v>
      </c>
      <c r="R13" s="82">
        <v>1</v>
      </c>
      <c r="S13" s="27">
        <f>'SOC 2015'!D66</f>
        <v>0</v>
      </c>
      <c r="T13" s="28">
        <f>'SOC 2015'!E66</f>
        <v>0</v>
      </c>
      <c r="V13" s="219"/>
      <c r="W13" s="16">
        <f>'SOC 2015'!B89</f>
        <v>8.6</v>
      </c>
      <c r="X13" s="6" t="str">
        <f>IF('SOC 2015'!F89=1,"X"," ")</f>
        <v xml:space="preserve"> </v>
      </c>
      <c r="Y13" s="20" t="str">
        <f>IF('SOC 2015'!G89=1,"X"," ")</f>
        <v xml:space="preserve"> </v>
      </c>
      <c r="Z13" s="48"/>
      <c r="AA13" s="7" t="str">
        <f>IF(X9="X",W9,"")</f>
        <v/>
      </c>
    </row>
    <row r="14" spans="1:27" ht="15.75" thickBot="1" x14ac:dyDescent="0.3">
      <c r="A14" s="47"/>
      <c r="B14" s="11" t="s">
        <v>5</v>
      </c>
      <c r="C14" s="81">
        <v>1</v>
      </c>
      <c r="D14" s="4">
        <f>'SOC 2015'!D9</f>
        <v>0</v>
      </c>
      <c r="E14" s="10">
        <f>'SOC 2015'!E9</f>
        <v>0</v>
      </c>
      <c r="F14" s="3"/>
      <c r="G14" s="11" t="s">
        <v>5</v>
      </c>
      <c r="H14" s="8">
        <v>3</v>
      </c>
      <c r="I14" s="4">
        <f>'SOC 2015'!D28</f>
        <v>0</v>
      </c>
      <c r="J14" s="10">
        <f>'SOC 2015'!E28</f>
        <v>0</v>
      </c>
      <c r="K14" s="1"/>
      <c r="L14" s="11" t="s">
        <v>5</v>
      </c>
      <c r="M14" s="8">
        <v>2</v>
      </c>
      <c r="N14" s="4">
        <f>'SOC 2015'!D47</f>
        <v>0</v>
      </c>
      <c r="O14" s="10">
        <f>'SOC 2015'!E47</f>
        <v>0</v>
      </c>
      <c r="P14" s="3"/>
      <c r="Q14" s="11" t="s">
        <v>5</v>
      </c>
      <c r="R14" s="81">
        <v>3</v>
      </c>
      <c r="S14" s="4">
        <f>'SOC 2015'!D67</f>
        <v>0</v>
      </c>
      <c r="T14" s="10">
        <f>'SOC 2015'!E67</f>
        <v>0</v>
      </c>
      <c r="V14" s="3"/>
      <c r="W14" s="3"/>
      <c r="X14" s="3"/>
      <c r="Y14" s="3"/>
      <c r="Z14" s="48"/>
      <c r="AA14" s="7" t="str">
        <f>IF(X10="X",W10,"")</f>
        <v/>
      </c>
    </row>
    <row r="15" spans="1:27" ht="15.75" thickBot="1" x14ac:dyDescent="0.3">
      <c r="A15" s="47"/>
      <c r="B15" s="12" t="s">
        <v>8</v>
      </c>
      <c r="C15" s="83">
        <f>SUM(C13:C14)</f>
        <v>1</v>
      </c>
      <c r="D15" s="4">
        <f>'SOC 2015'!D10</f>
        <v>0</v>
      </c>
      <c r="E15" s="10">
        <f>'SOC 2015'!E10</f>
        <v>0</v>
      </c>
      <c r="F15" s="3"/>
      <c r="G15" s="12" t="s">
        <v>8</v>
      </c>
      <c r="H15" s="13">
        <v>3</v>
      </c>
      <c r="I15" s="14">
        <f>'SOC 2015'!D29</f>
        <v>0</v>
      </c>
      <c r="J15" s="15">
        <f>'SOC 2015'!E29</f>
        <v>0</v>
      </c>
      <c r="K15" s="1"/>
      <c r="L15" s="12" t="s">
        <v>8</v>
      </c>
      <c r="M15" s="13">
        <v>4</v>
      </c>
      <c r="N15" s="14">
        <f>'SOC 2015'!D48</f>
        <v>0</v>
      </c>
      <c r="O15" s="15">
        <f>'SOC 2015'!E48</f>
        <v>0</v>
      </c>
      <c r="P15" s="3"/>
      <c r="Q15" s="12" t="s">
        <v>8</v>
      </c>
      <c r="R15" s="83">
        <v>4</v>
      </c>
      <c r="S15" s="4">
        <f>'SOC 2015'!D68</f>
        <v>0</v>
      </c>
      <c r="T15" s="10">
        <f>'SOC 2015'!E68</f>
        <v>0</v>
      </c>
      <c r="V15" s="25" t="s">
        <v>4</v>
      </c>
      <c r="W15" s="82">
        <v>5</v>
      </c>
      <c r="X15" s="27">
        <f>'SOC 2015'!D90</f>
        <v>0</v>
      </c>
      <c r="Y15" s="28">
        <f>'SOC 2015'!E90</f>
        <v>0</v>
      </c>
      <c r="Z15" s="48"/>
      <c r="AA15" s="7" t="str">
        <f>IF(S11="X",R11,"")</f>
        <v/>
      </c>
    </row>
    <row r="16" spans="1:27" x14ac:dyDescent="0.25">
      <c r="A16" s="47"/>
      <c r="F16" s="3"/>
      <c r="G16" s="3"/>
      <c r="H16" s="3"/>
      <c r="I16" s="3"/>
      <c r="J16" s="3"/>
      <c r="K16" s="1"/>
      <c r="P16" s="3"/>
      <c r="Q16" s="3"/>
      <c r="R16" s="3"/>
      <c r="S16" s="3"/>
      <c r="T16" s="3"/>
      <c r="V16" s="11" t="s">
        <v>5</v>
      </c>
      <c r="W16" s="81">
        <v>1</v>
      </c>
      <c r="X16" s="4">
        <f>'SOC 2015'!D91</f>
        <v>0</v>
      </c>
      <c r="Y16" s="10">
        <f>'SOC 2015'!E91</f>
        <v>0</v>
      </c>
      <c r="Z16" s="48"/>
      <c r="AA16" s="7" t="str">
        <f>IF(N30="X",M30,"")</f>
        <v/>
      </c>
    </row>
    <row r="17" spans="1:27" ht="15.75" thickBot="1" x14ac:dyDescent="0.3">
      <c r="A17" s="47"/>
      <c r="F17" s="3"/>
      <c r="G17" s="3"/>
      <c r="H17" s="3"/>
      <c r="I17" s="3"/>
      <c r="J17" s="3"/>
      <c r="K17" s="3"/>
      <c r="P17" s="3"/>
      <c r="Q17" s="3"/>
      <c r="R17" s="3"/>
      <c r="S17" s="3"/>
      <c r="T17" s="3"/>
      <c r="V17" s="12" t="s">
        <v>8</v>
      </c>
      <c r="W17" s="83">
        <v>6</v>
      </c>
      <c r="X17" s="14">
        <f>'SOC 2015'!D92</f>
        <v>0</v>
      </c>
      <c r="Y17" s="15">
        <f>'SOC 2015'!E92</f>
        <v>0</v>
      </c>
      <c r="Z17" s="48"/>
      <c r="AA17" s="7" t="str">
        <f>IF(S33="X",R33,"")</f>
        <v/>
      </c>
    </row>
    <row r="18" spans="1:27" x14ac:dyDescent="0.25">
      <c r="A18" s="47"/>
      <c r="B18" s="3"/>
      <c r="C18" s="3"/>
      <c r="D18" s="3"/>
      <c r="E18" s="3"/>
      <c r="F18" s="3"/>
      <c r="G18" s="3"/>
      <c r="H18" s="3"/>
      <c r="I18" s="3"/>
      <c r="J18" s="3"/>
      <c r="K18" s="3"/>
      <c r="L18" s="3"/>
      <c r="M18" s="3"/>
      <c r="N18" s="3"/>
      <c r="O18" s="3"/>
      <c r="P18" s="3"/>
      <c r="Q18" s="3"/>
      <c r="R18" s="3"/>
      <c r="S18" s="3"/>
      <c r="T18" s="3"/>
      <c r="Z18" s="48"/>
      <c r="AA18" s="7"/>
    </row>
    <row r="19" spans="1:27" x14ac:dyDescent="0.25">
      <c r="A19" s="47"/>
      <c r="B19" s="3"/>
      <c r="C19" s="3"/>
      <c r="D19" s="3"/>
      <c r="E19" s="3"/>
      <c r="F19" s="3"/>
      <c r="G19" s="3"/>
      <c r="H19" s="3"/>
      <c r="I19" s="3"/>
      <c r="J19" s="3"/>
      <c r="K19" s="3"/>
      <c r="L19" s="3"/>
      <c r="M19" s="3"/>
      <c r="N19" s="3"/>
      <c r="O19" s="3"/>
      <c r="P19" s="3"/>
      <c r="Q19" s="3"/>
      <c r="R19" s="3"/>
      <c r="S19" s="3"/>
      <c r="T19" s="3"/>
      <c r="Z19" s="48"/>
      <c r="AA19" s="7"/>
    </row>
    <row r="20" spans="1:27" x14ac:dyDescent="0.25">
      <c r="A20" s="47"/>
      <c r="B20" s="3"/>
      <c r="C20" s="3"/>
      <c r="D20" s="3"/>
      <c r="E20" s="3"/>
      <c r="F20" s="3"/>
      <c r="G20" s="3"/>
      <c r="H20" s="3"/>
      <c r="I20" s="3"/>
      <c r="J20" s="3"/>
      <c r="K20" s="3"/>
      <c r="L20" s="3"/>
      <c r="M20" s="3"/>
      <c r="N20" s="3"/>
      <c r="O20" s="3"/>
      <c r="P20" s="3"/>
      <c r="Q20" s="3"/>
      <c r="R20" s="3"/>
      <c r="S20" s="3"/>
      <c r="T20" s="3"/>
      <c r="V20" s="3"/>
      <c r="W20" s="3"/>
      <c r="X20" s="3"/>
      <c r="Y20" s="3"/>
      <c r="Z20" s="48"/>
      <c r="AA20" s="7"/>
    </row>
    <row r="21" spans="1:27" x14ac:dyDescent="0.25">
      <c r="A21" s="47"/>
      <c r="B21" s="3"/>
      <c r="C21" s="3"/>
      <c r="D21" s="3"/>
      <c r="E21" s="3"/>
      <c r="F21" s="3"/>
      <c r="G21" s="3"/>
      <c r="H21" s="3"/>
      <c r="I21" s="3"/>
      <c r="J21" s="3"/>
      <c r="K21" s="3"/>
      <c r="L21" s="3"/>
      <c r="M21" s="3"/>
      <c r="N21" s="3"/>
      <c r="O21" s="3"/>
      <c r="P21" s="3"/>
      <c r="Q21" s="3"/>
      <c r="R21" s="3"/>
      <c r="S21" s="3"/>
      <c r="T21" s="3"/>
      <c r="V21" s="3"/>
      <c r="W21" s="3"/>
      <c r="X21" s="3"/>
      <c r="Y21" s="3"/>
      <c r="Z21" s="48"/>
    </row>
    <row r="22" spans="1:27" x14ac:dyDescent="0.25">
      <c r="A22" s="47"/>
      <c r="B22" s="3"/>
      <c r="C22" s="3"/>
      <c r="D22" s="3"/>
      <c r="E22" s="3"/>
      <c r="F22" s="3"/>
      <c r="G22" s="3"/>
      <c r="H22" s="3"/>
      <c r="I22" s="3"/>
      <c r="J22" s="3"/>
      <c r="K22" s="3"/>
      <c r="L22" s="3"/>
      <c r="M22" s="3"/>
      <c r="N22" s="3"/>
      <c r="O22" s="3"/>
      <c r="P22" s="3"/>
      <c r="Q22" s="3"/>
      <c r="R22" s="3"/>
      <c r="S22" s="3"/>
      <c r="T22" s="3"/>
      <c r="V22" s="3"/>
      <c r="W22" s="3"/>
      <c r="X22" s="3"/>
      <c r="Y22" s="3"/>
      <c r="Z22" s="48"/>
    </row>
    <row r="23" spans="1:27" x14ac:dyDescent="0.25">
      <c r="A23" s="47"/>
      <c r="B23" s="3"/>
      <c r="C23" s="3"/>
      <c r="D23" s="3"/>
      <c r="E23" s="3"/>
      <c r="F23" s="3"/>
      <c r="G23" s="3"/>
      <c r="H23" s="3"/>
      <c r="I23" s="3"/>
      <c r="J23" s="3"/>
      <c r="K23" s="3"/>
      <c r="L23" s="3"/>
      <c r="M23" s="3"/>
      <c r="N23" s="3"/>
      <c r="O23" s="3"/>
      <c r="P23" s="3"/>
      <c r="Q23" s="3"/>
      <c r="R23" s="3"/>
      <c r="S23" s="3"/>
      <c r="T23" s="3"/>
      <c r="V23" s="3"/>
      <c r="W23" s="3"/>
      <c r="X23" s="3"/>
      <c r="Y23" s="3"/>
      <c r="Z23" s="48"/>
    </row>
    <row r="24" spans="1:27" x14ac:dyDescent="0.25">
      <c r="A24" s="47"/>
      <c r="B24" s="3"/>
      <c r="C24" s="3"/>
      <c r="D24" s="3"/>
      <c r="E24" s="3"/>
      <c r="F24" s="3"/>
      <c r="G24" s="3"/>
      <c r="H24" s="3"/>
      <c r="I24" s="3"/>
      <c r="J24" s="3"/>
      <c r="K24" s="3"/>
      <c r="L24" s="3"/>
      <c r="M24" s="3"/>
      <c r="N24" s="3"/>
      <c r="O24" s="3"/>
      <c r="P24" s="3"/>
      <c r="Q24" s="3"/>
      <c r="R24" s="3"/>
      <c r="S24" s="3"/>
      <c r="T24" s="3"/>
      <c r="V24" s="3"/>
      <c r="W24" s="3"/>
      <c r="X24" s="3"/>
      <c r="Y24" s="3"/>
      <c r="Z24" s="48"/>
    </row>
    <row r="25" spans="1:27" x14ac:dyDescent="0.25">
      <c r="A25" s="47"/>
      <c r="B25" s="3"/>
      <c r="C25" s="3"/>
      <c r="D25" s="3"/>
      <c r="E25" s="3"/>
      <c r="F25" s="3"/>
      <c r="G25" s="3"/>
      <c r="H25" s="3"/>
      <c r="I25" s="3"/>
      <c r="J25" s="3"/>
      <c r="K25" s="3"/>
      <c r="L25" s="1"/>
      <c r="M25" s="1"/>
      <c r="N25" s="1"/>
      <c r="O25" s="1"/>
      <c r="P25" s="3"/>
      <c r="Q25" s="3"/>
      <c r="R25" s="3"/>
      <c r="S25" s="3"/>
      <c r="T25" s="3"/>
      <c r="V25" s="3"/>
      <c r="W25" s="3"/>
      <c r="X25" s="3"/>
      <c r="Y25" s="3"/>
      <c r="Z25" s="48"/>
    </row>
    <row r="26" spans="1:27" ht="15.75" thickBot="1" x14ac:dyDescent="0.3">
      <c r="A26" s="47"/>
      <c r="B26" s="3"/>
      <c r="C26" s="3"/>
      <c r="D26" s="3"/>
      <c r="E26" s="3"/>
      <c r="F26" s="3"/>
      <c r="K26" s="3"/>
      <c r="L26" s="3"/>
      <c r="M26" s="3"/>
      <c r="N26" s="3"/>
      <c r="O26" s="3"/>
      <c r="P26" s="3"/>
      <c r="Q26" s="3"/>
      <c r="R26" s="3"/>
      <c r="S26" s="3"/>
      <c r="T26" s="3"/>
      <c r="U26" s="3"/>
      <c r="V26" s="3"/>
      <c r="W26" s="3"/>
      <c r="X26" s="3"/>
      <c r="Y26" s="3"/>
      <c r="Z26" s="48"/>
    </row>
    <row r="27" spans="1:27" ht="15.75" customHeight="1" thickBot="1" x14ac:dyDescent="0.3">
      <c r="A27" s="47"/>
      <c r="B27" s="59" t="s">
        <v>7</v>
      </c>
      <c r="C27" s="203" t="s">
        <v>0</v>
      </c>
      <c r="D27" s="201" t="s">
        <v>1</v>
      </c>
      <c r="E27" s="202"/>
      <c r="F27" s="3"/>
      <c r="G27" s="59" t="s">
        <v>7</v>
      </c>
      <c r="H27" s="203" t="s">
        <v>0</v>
      </c>
      <c r="I27" s="201" t="s">
        <v>1</v>
      </c>
      <c r="J27" s="202"/>
      <c r="K27" s="3"/>
      <c r="L27" s="59" t="s">
        <v>7</v>
      </c>
      <c r="M27" s="203" t="s">
        <v>0</v>
      </c>
      <c r="N27" s="201" t="s">
        <v>1</v>
      </c>
      <c r="O27" s="202"/>
      <c r="P27" s="3"/>
      <c r="Q27" s="59" t="s">
        <v>7</v>
      </c>
      <c r="R27" s="203" t="s">
        <v>0</v>
      </c>
      <c r="S27" s="201" t="s">
        <v>1</v>
      </c>
      <c r="T27" s="202"/>
      <c r="U27" s="3"/>
      <c r="V27" s="3"/>
      <c r="W27" s="3"/>
      <c r="X27" s="3"/>
      <c r="Y27" s="3"/>
      <c r="Z27" s="48"/>
    </row>
    <row r="28" spans="1:27" ht="27.75" customHeight="1" x14ac:dyDescent="0.25">
      <c r="A28" s="47"/>
      <c r="B28" s="217" t="s">
        <v>52</v>
      </c>
      <c r="C28" s="204"/>
      <c r="D28" s="5" t="s">
        <v>2</v>
      </c>
      <c r="E28" s="19" t="s">
        <v>3</v>
      </c>
      <c r="F28" s="3"/>
      <c r="G28" s="205" t="s">
        <v>54</v>
      </c>
      <c r="H28" s="204"/>
      <c r="I28" s="5" t="s">
        <v>2</v>
      </c>
      <c r="J28" s="19" t="s">
        <v>3</v>
      </c>
      <c r="K28" s="3"/>
      <c r="L28" s="205" t="s">
        <v>56</v>
      </c>
      <c r="M28" s="204"/>
      <c r="N28" s="5" t="s">
        <v>2</v>
      </c>
      <c r="O28" s="19" t="s">
        <v>3</v>
      </c>
      <c r="P28" s="3"/>
      <c r="Q28" s="205" t="s">
        <v>42</v>
      </c>
      <c r="R28" s="204"/>
      <c r="S28" s="5" t="s">
        <v>2</v>
      </c>
      <c r="T28" s="19" t="s">
        <v>3</v>
      </c>
      <c r="U28" s="3"/>
      <c r="V28" s="3"/>
      <c r="W28" s="3"/>
      <c r="X28" s="3"/>
      <c r="Y28" s="3"/>
      <c r="Z28" s="48"/>
    </row>
    <row r="29" spans="1:27" ht="15" customHeight="1" x14ac:dyDescent="0.25">
      <c r="A29" s="47"/>
      <c r="B29" s="218"/>
      <c r="C29" s="18">
        <f>'SOC 2015'!B14</f>
        <v>1.1000000000000001</v>
      </c>
      <c r="D29" s="6" t="str">
        <f>IF('SOC 2015'!F14=1,"X"," ")</f>
        <v xml:space="preserve"> </v>
      </c>
      <c r="E29" s="20" t="str">
        <f>IF('SOC 2015'!G14=1,"X"," ")</f>
        <v xml:space="preserve"> </v>
      </c>
      <c r="F29" s="3"/>
      <c r="G29" s="206"/>
      <c r="H29" s="18">
        <f>'SOC 2015'!B33</f>
        <v>3.1</v>
      </c>
      <c r="I29" s="6" t="str">
        <f>IF('SOC 2015'!F33=1,"X"," ")</f>
        <v xml:space="preserve"> </v>
      </c>
      <c r="J29" s="20" t="str">
        <f>IF('SOC 2015'!G33=1,"X"," ")</f>
        <v xml:space="preserve"> </v>
      </c>
      <c r="K29" s="3"/>
      <c r="L29" s="218"/>
      <c r="M29" s="17">
        <f>'SOC 2015'!B52</f>
        <v>5.0999999999999996</v>
      </c>
      <c r="N29" s="6" t="str">
        <f>IF('SOC 2015'!F52=1,"X"," ")</f>
        <v xml:space="preserve"> </v>
      </c>
      <c r="O29" s="20" t="str">
        <f>IF('SOC 2015'!G52=1,"X"," ")</f>
        <v xml:space="preserve"> </v>
      </c>
      <c r="P29" s="3"/>
      <c r="Q29" s="218"/>
      <c r="R29" s="17">
        <f>'SOC 2015'!B72</f>
        <v>7.1</v>
      </c>
      <c r="S29" s="6" t="str">
        <f>IF('SOC 2015'!F72=1,"X"," ")</f>
        <v xml:space="preserve"> </v>
      </c>
      <c r="T29" s="20" t="str">
        <f>IF('SOC 2015'!G72=1,"X"," ")</f>
        <v xml:space="preserve"> </v>
      </c>
      <c r="U29" s="3"/>
      <c r="Z29" s="48"/>
    </row>
    <row r="30" spans="1:27" x14ac:dyDescent="0.25">
      <c r="A30" s="47"/>
      <c r="B30" s="218"/>
      <c r="C30" s="18">
        <f>'SOC 2015'!B15</f>
        <v>1.2</v>
      </c>
      <c r="D30" s="6" t="str">
        <f>IF('SOC 2015'!F15=1,"X"," ")</f>
        <v xml:space="preserve"> </v>
      </c>
      <c r="E30" s="20" t="str">
        <f>IF('SOC 2015'!G15=1,"X"," ")</f>
        <v xml:space="preserve"> </v>
      </c>
      <c r="F30" s="3"/>
      <c r="G30" s="206"/>
      <c r="H30" s="18">
        <f>'SOC 2015'!B34</f>
        <v>3.2</v>
      </c>
      <c r="I30" s="6" t="str">
        <f>IF('SOC 2015'!F34=1,"X"," ")</f>
        <v xml:space="preserve"> </v>
      </c>
      <c r="J30" s="20" t="str">
        <f>IF('SOC 2015'!G34=1,"X"," ")</f>
        <v xml:space="preserve"> </v>
      </c>
      <c r="K30" s="3"/>
      <c r="L30" s="218"/>
      <c r="M30" s="157">
        <f>'SOC 2015'!B53</f>
        <v>5.2</v>
      </c>
      <c r="N30" s="6" t="str">
        <f>IF('SOC 2015'!F53=1,"X"," ")</f>
        <v xml:space="preserve"> </v>
      </c>
      <c r="O30" s="20" t="str">
        <f>IF('SOC 2015'!G53=1,"X"," ")</f>
        <v xml:space="preserve"> </v>
      </c>
      <c r="P30" s="3"/>
      <c r="Q30" s="218"/>
      <c r="R30" s="17">
        <f>'SOC 2015'!B73</f>
        <v>7.2</v>
      </c>
      <c r="S30" s="6" t="str">
        <f>IF('SOC 2015'!F73=1,"X"," ")</f>
        <v xml:space="preserve"> </v>
      </c>
      <c r="T30" s="20" t="str">
        <f>IF('SOC 2015'!G73=1,"X"," ")</f>
        <v xml:space="preserve"> </v>
      </c>
      <c r="U30" s="3"/>
      <c r="Z30" s="48"/>
    </row>
    <row r="31" spans="1:27" ht="15.75" thickBot="1" x14ac:dyDescent="0.3">
      <c r="A31" s="47"/>
      <c r="B31" s="218"/>
      <c r="C31" s="16">
        <f>'SOC 2015'!B16</f>
        <v>1.3</v>
      </c>
      <c r="D31" s="6" t="str">
        <f>IF('SOC 2015'!F16=1,"X"," ")</f>
        <v xml:space="preserve"> </v>
      </c>
      <c r="E31" s="20" t="str">
        <f>IF('SOC 2015'!G16=1,"X"," ")</f>
        <v xml:space="preserve"> </v>
      </c>
      <c r="F31" s="3"/>
      <c r="G31" s="206"/>
      <c r="H31" s="24">
        <f>'SOC 2015'!B35</f>
        <v>3.3</v>
      </c>
      <c r="I31" s="22" t="str">
        <f>IF('SOC 2015'!F35=1,"X"," ")</f>
        <v xml:space="preserve"> </v>
      </c>
      <c r="J31" s="23" t="str">
        <f>IF('SOC 2015'!G35=1,"X"," ")</f>
        <v xml:space="preserve"> </v>
      </c>
      <c r="K31" s="3"/>
      <c r="L31" s="218"/>
      <c r="M31" s="18">
        <f>'SOC 2015'!B54</f>
        <v>5.3</v>
      </c>
      <c r="N31" s="6" t="str">
        <f>IF('SOC 2015'!F54=1,"X"," ")</f>
        <v xml:space="preserve"> </v>
      </c>
      <c r="O31" s="20" t="str">
        <f>IF('SOC 2015'!G54=1,"X"," ")</f>
        <v xml:space="preserve"> </v>
      </c>
      <c r="P31" s="3"/>
      <c r="Q31" s="218"/>
      <c r="R31" s="17">
        <f>'SOC 2015'!B74</f>
        <v>7.3</v>
      </c>
      <c r="S31" s="6" t="str">
        <f>IF('SOC 2015'!F74=1,"X"," ")</f>
        <v xml:space="preserve"> </v>
      </c>
      <c r="T31" s="20" t="str">
        <f>IF('SOC 2015'!G74=1,"X"," ")</f>
        <v xml:space="preserve"> </v>
      </c>
      <c r="U31" s="3"/>
      <c r="Z31" s="48"/>
    </row>
    <row r="32" spans="1:27" ht="15.75" thickBot="1" x14ac:dyDescent="0.3">
      <c r="A32" s="47"/>
      <c r="B32" s="219"/>
      <c r="C32" s="24">
        <f>'SOC 2015'!B17</f>
        <v>1.4</v>
      </c>
      <c r="D32" s="22" t="str">
        <f>IF('SOC 2015'!F17=1,"X"," ")</f>
        <v xml:space="preserve"> </v>
      </c>
      <c r="E32" s="23" t="str">
        <f>IF('SOC 2015'!G17=1,"X"," ")</f>
        <v xml:space="preserve"> </v>
      </c>
      <c r="F32" s="3"/>
      <c r="G32" s="207"/>
      <c r="K32" s="3"/>
      <c r="L32" s="219"/>
      <c r="M32" s="21">
        <f>'SOC 2015'!B55</f>
        <v>5.4</v>
      </c>
      <c r="N32" s="22" t="str">
        <f>IF('SOC 2015'!F55=1,"X"," ")</f>
        <v xml:space="preserve"> </v>
      </c>
      <c r="O32" s="23" t="str">
        <f>IF('SOC 2015'!G55=1,"X"," ")</f>
        <v xml:space="preserve"> </v>
      </c>
      <c r="P32" s="3"/>
      <c r="Q32" s="218"/>
      <c r="R32" s="17">
        <f>'SOC 2015'!B75</f>
        <v>7.4</v>
      </c>
      <c r="S32" s="6" t="str">
        <f>IF('SOC 2015'!F75=1,"X"," ")</f>
        <v xml:space="preserve"> </v>
      </c>
      <c r="T32" s="20" t="str">
        <f>IF('SOC 2015'!G75=1,"X"," ")</f>
        <v xml:space="preserve"> </v>
      </c>
      <c r="U32" s="3"/>
      <c r="Z32" s="48"/>
    </row>
    <row r="33" spans="1:26" ht="15.75" thickBot="1" x14ac:dyDescent="0.3">
      <c r="A33" s="47"/>
      <c r="B33" s="3"/>
      <c r="C33" s="3"/>
      <c r="D33" s="3"/>
      <c r="E33" s="3"/>
      <c r="F33" s="3"/>
      <c r="G33" s="3"/>
      <c r="H33" s="3"/>
      <c r="I33" s="3"/>
      <c r="J33" s="3"/>
      <c r="K33" s="3"/>
      <c r="L33" s="3"/>
      <c r="M33" s="3"/>
      <c r="N33" s="3"/>
      <c r="O33" s="3"/>
      <c r="P33" s="3"/>
      <c r="Q33" s="218"/>
      <c r="R33" s="16">
        <f>'SOC 2015'!B76</f>
        <v>7.5</v>
      </c>
      <c r="S33" s="6" t="str">
        <f>IF('SOC 2015'!F76=1,"X"," ")</f>
        <v xml:space="preserve"> </v>
      </c>
      <c r="T33" s="20" t="str">
        <f>IF('SOC 2015'!G76=1,"X"," ")</f>
        <v xml:space="preserve"> </v>
      </c>
      <c r="U33" s="3"/>
      <c r="Z33" s="48"/>
    </row>
    <row r="34" spans="1:26" ht="15.75" thickBot="1" x14ac:dyDescent="0.3">
      <c r="A34" s="47"/>
      <c r="B34" s="25" t="s">
        <v>4</v>
      </c>
      <c r="C34" s="26">
        <v>2</v>
      </c>
      <c r="D34" s="27">
        <f>'SOC 2015'!D18</f>
        <v>0</v>
      </c>
      <c r="E34" s="28">
        <f>'SOC 2015'!E18</f>
        <v>0</v>
      </c>
      <c r="F34" s="3"/>
      <c r="G34" s="25" t="s">
        <v>4</v>
      </c>
      <c r="H34" s="26">
        <v>1</v>
      </c>
      <c r="I34" s="27">
        <f>'SOC 2015'!D36</f>
        <v>0</v>
      </c>
      <c r="J34" s="28">
        <f>'SOC 2015'!E36</f>
        <v>0</v>
      </c>
      <c r="K34" s="3"/>
      <c r="L34" s="25" t="s">
        <v>4</v>
      </c>
      <c r="M34" s="82">
        <v>11</v>
      </c>
      <c r="N34" s="27">
        <f>'SOC 2015'!D56</f>
        <v>0</v>
      </c>
      <c r="O34" s="28">
        <f>'SOC 2015'!E56</f>
        <v>0</v>
      </c>
      <c r="P34" s="3"/>
      <c r="Q34" s="219"/>
      <c r="R34" s="21">
        <f>'SOC 2015'!B77</f>
        <v>7.6</v>
      </c>
      <c r="S34" s="22" t="str">
        <f>IF('SOC 2015'!F77=1,"X"," ")</f>
        <v xml:space="preserve"> </v>
      </c>
      <c r="T34" s="23" t="str">
        <f>IF('SOC 2015'!G77=1,"X"," ")</f>
        <v xml:space="preserve"> </v>
      </c>
      <c r="U34" s="3"/>
      <c r="Z34" s="48"/>
    </row>
    <row r="35" spans="1:26" ht="15.75" thickBot="1" x14ac:dyDescent="0.3">
      <c r="A35" s="47"/>
      <c r="B35" s="11" t="s">
        <v>5</v>
      </c>
      <c r="C35" s="8">
        <v>2</v>
      </c>
      <c r="D35" s="4">
        <f>'SOC 2015'!D19</f>
        <v>0</v>
      </c>
      <c r="E35" s="10">
        <f>'SOC 2015'!E19</f>
        <v>0</v>
      </c>
      <c r="F35" s="3"/>
      <c r="G35" s="11" t="s">
        <v>5</v>
      </c>
      <c r="H35" s="8">
        <v>2</v>
      </c>
      <c r="I35" s="4">
        <f>'SOC 2015'!D37</f>
        <v>0</v>
      </c>
      <c r="J35" s="10">
        <f>'SOC 2015'!E37</f>
        <v>0</v>
      </c>
      <c r="K35" s="3"/>
      <c r="L35" s="11" t="s">
        <v>5</v>
      </c>
      <c r="M35" s="81">
        <v>3</v>
      </c>
      <c r="N35" s="4">
        <f>'SOC 2015'!D57</f>
        <v>0</v>
      </c>
      <c r="O35" s="10">
        <f>'SOC 2015'!E57</f>
        <v>0</v>
      </c>
      <c r="P35" s="3"/>
      <c r="Q35" s="3"/>
      <c r="R35" s="3"/>
      <c r="S35" s="3"/>
      <c r="T35" s="3"/>
      <c r="U35" s="3"/>
      <c r="Z35" s="48"/>
    </row>
    <row r="36" spans="1:26" ht="15.75" thickBot="1" x14ac:dyDescent="0.3">
      <c r="A36" s="47"/>
      <c r="B36" s="12" t="s">
        <v>8</v>
      </c>
      <c r="C36" s="13">
        <v>4</v>
      </c>
      <c r="D36" s="14">
        <f>'SOC 2015'!D20</f>
        <v>0</v>
      </c>
      <c r="E36" s="15">
        <f>'SOC 2015'!E20</f>
        <v>0</v>
      </c>
      <c r="F36" s="3"/>
      <c r="G36" s="12" t="s">
        <v>8</v>
      </c>
      <c r="H36" s="13">
        <v>3</v>
      </c>
      <c r="I36" s="14">
        <f>'SOC 2015'!D38</f>
        <v>0</v>
      </c>
      <c r="J36" s="15">
        <f>'SOC 2015'!E38</f>
        <v>0</v>
      </c>
      <c r="K36" s="3"/>
      <c r="L36" s="12" t="s">
        <v>8</v>
      </c>
      <c r="M36" s="83">
        <v>4</v>
      </c>
      <c r="N36" s="14">
        <f>'SOC 2015'!D58</f>
        <v>0</v>
      </c>
      <c r="O36" s="15">
        <f>'SOC 2015'!E58</f>
        <v>0</v>
      </c>
      <c r="P36" s="3"/>
      <c r="Q36" s="25" t="s">
        <v>4</v>
      </c>
      <c r="R36" s="82">
        <v>1</v>
      </c>
      <c r="S36" s="27">
        <f>'SOC 2015'!D78</f>
        <v>0</v>
      </c>
      <c r="T36" s="28">
        <f>'SOC 2015'!E78</f>
        <v>0</v>
      </c>
      <c r="U36" s="3"/>
      <c r="Z36" s="48"/>
    </row>
    <row r="37" spans="1:26" x14ac:dyDescent="0.25">
      <c r="A37" s="47"/>
      <c r="F37" s="3"/>
      <c r="G37" s="3"/>
      <c r="H37" s="3"/>
      <c r="I37" s="3"/>
      <c r="J37" s="3"/>
      <c r="K37" s="3"/>
      <c r="P37" s="3"/>
      <c r="Q37" s="11" t="s">
        <v>5</v>
      </c>
      <c r="R37" s="81">
        <v>5</v>
      </c>
      <c r="S37" s="4">
        <f>'SOC 2015'!D79</f>
        <v>0</v>
      </c>
      <c r="T37" s="10">
        <f>'SOC 2015'!E79</f>
        <v>0</v>
      </c>
      <c r="U37" s="3"/>
      <c r="Z37" s="48"/>
    </row>
    <row r="38" spans="1:26" ht="15.75" thickBot="1" x14ac:dyDescent="0.3">
      <c r="A38" s="47"/>
      <c r="F38" s="3"/>
      <c r="G38" s="3"/>
      <c r="H38" s="3"/>
      <c r="I38" s="3"/>
      <c r="J38" s="3"/>
      <c r="K38" s="3"/>
      <c r="P38" s="3"/>
      <c r="Q38" s="12" t="s">
        <v>8</v>
      </c>
      <c r="R38" s="83">
        <v>6</v>
      </c>
      <c r="S38" s="14">
        <f>'SOC 2015'!D80</f>
        <v>0</v>
      </c>
      <c r="T38" s="15">
        <f>'SOC 2015'!E80</f>
        <v>0</v>
      </c>
      <c r="U38" s="3"/>
      <c r="Z38" s="48"/>
    </row>
    <row r="39" spans="1:26" x14ac:dyDescent="0.25">
      <c r="A39" s="47"/>
      <c r="F39" s="3"/>
      <c r="G39" s="3"/>
      <c r="H39" s="3"/>
      <c r="I39" s="3"/>
      <c r="J39" s="3"/>
      <c r="K39" s="3"/>
      <c r="L39" s="32"/>
      <c r="M39" s="57"/>
      <c r="N39" s="58"/>
      <c r="O39" s="57"/>
      <c r="P39" s="3"/>
      <c r="Q39" s="1"/>
      <c r="R39" s="1"/>
      <c r="S39" s="1"/>
      <c r="T39" s="1"/>
      <c r="U39" s="3"/>
      <c r="Z39" s="48"/>
    </row>
    <row r="40" spans="1:26" x14ac:dyDescent="0.25">
      <c r="A40" s="47"/>
      <c r="F40" s="3"/>
      <c r="G40" s="3"/>
      <c r="H40" s="3"/>
      <c r="I40" s="3"/>
      <c r="J40" s="3"/>
      <c r="K40" s="3"/>
      <c r="L40" s="32"/>
      <c r="M40" s="57"/>
      <c r="N40" s="58"/>
      <c r="O40" s="57"/>
      <c r="P40" s="3"/>
      <c r="Q40" s="1"/>
      <c r="R40" s="1"/>
      <c r="S40" s="1"/>
      <c r="T40" s="1"/>
      <c r="U40" s="3"/>
      <c r="Z40" s="48"/>
    </row>
    <row r="41" spans="1:26" x14ac:dyDescent="0.25">
      <c r="A41" s="47"/>
      <c r="F41" s="3"/>
      <c r="G41" s="3"/>
      <c r="H41" s="3"/>
      <c r="I41" s="3"/>
      <c r="J41" s="3"/>
      <c r="K41" s="3"/>
      <c r="L41" s="32"/>
      <c r="M41" s="57"/>
      <c r="N41" s="58"/>
      <c r="O41" s="57"/>
      <c r="P41" s="3"/>
      <c r="Q41" s="1"/>
      <c r="R41" s="1"/>
      <c r="S41" s="1"/>
      <c r="T41" s="1"/>
      <c r="U41" s="3"/>
      <c r="Z41" s="48"/>
    </row>
    <row r="42" spans="1:26" x14ac:dyDescent="0.25">
      <c r="A42" s="47"/>
      <c r="F42" s="3"/>
      <c r="G42" s="3"/>
      <c r="H42" s="3"/>
      <c r="I42" s="3"/>
      <c r="J42" s="3"/>
      <c r="K42" s="3"/>
      <c r="L42" s="32"/>
      <c r="M42" s="57"/>
      <c r="N42" s="58"/>
      <c r="O42" s="57"/>
      <c r="P42" s="3"/>
      <c r="Q42" s="1"/>
      <c r="R42" s="1"/>
      <c r="S42" s="1"/>
      <c r="T42" s="1"/>
      <c r="U42" s="3"/>
      <c r="V42" s="43"/>
      <c r="W42" s="43"/>
      <c r="X42" s="43"/>
      <c r="Y42" s="43"/>
      <c r="Z42" s="48"/>
    </row>
    <row r="43" spans="1:26" x14ac:dyDescent="0.25">
      <c r="A43" s="47"/>
      <c r="F43" s="3"/>
      <c r="G43" s="3"/>
      <c r="H43" s="3"/>
      <c r="I43" s="3"/>
      <c r="J43" s="3"/>
      <c r="K43" s="3"/>
      <c r="L43" s="32"/>
      <c r="M43" s="57"/>
      <c r="N43" s="58"/>
      <c r="O43" s="57"/>
      <c r="P43" s="3"/>
      <c r="Q43" s="3"/>
      <c r="R43" s="3"/>
      <c r="S43" s="3"/>
      <c r="T43" s="3"/>
      <c r="U43" s="3"/>
      <c r="V43" s="43"/>
      <c r="W43" s="43"/>
      <c r="X43" s="43"/>
      <c r="Y43" s="43"/>
      <c r="Z43" s="48"/>
    </row>
    <row r="44" spans="1:26" x14ac:dyDescent="0.25">
      <c r="A44" s="47"/>
      <c r="F44" s="3"/>
      <c r="G44" s="3"/>
      <c r="H44" s="3"/>
      <c r="I44" s="3"/>
      <c r="J44" s="3"/>
      <c r="K44" s="3"/>
      <c r="L44" s="32"/>
      <c r="M44" s="57"/>
      <c r="N44" s="58"/>
      <c r="O44" s="57"/>
      <c r="P44" s="3"/>
      <c r="Q44" s="3"/>
      <c r="R44" s="3"/>
      <c r="S44" s="3"/>
      <c r="T44" s="3"/>
      <c r="U44" s="3"/>
      <c r="V44" s="3"/>
      <c r="W44" s="3"/>
      <c r="X44" s="3"/>
      <c r="Y44" s="3"/>
      <c r="Z44" s="48"/>
    </row>
    <row r="45" spans="1:26" x14ac:dyDescent="0.25">
      <c r="A45" s="47"/>
      <c r="F45" s="3"/>
      <c r="G45" s="3"/>
      <c r="H45" s="3"/>
      <c r="I45" s="3"/>
      <c r="J45" s="3"/>
      <c r="K45" s="3"/>
      <c r="L45" s="32"/>
      <c r="M45" s="57"/>
      <c r="N45" s="58"/>
      <c r="O45" s="57"/>
      <c r="P45" s="3"/>
      <c r="Q45" s="3"/>
      <c r="R45" s="3"/>
      <c r="S45" s="3"/>
      <c r="T45" s="3"/>
      <c r="U45" s="3"/>
      <c r="V45" s="3"/>
      <c r="W45" s="3"/>
      <c r="X45" s="3"/>
      <c r="Y45" s="3"/>
      <c r="Z45" s="48"/>
    </row>
    <row r="46" spans="1:26" x14ac:dyDescent="0.25">
      <c r="A46" s="47"/>
      <c r="F46" s="3"/>
      <c r="G46" s="3"/>
      <c r="H46" s="3"/>
      <c r="I46" s="3"/>
      <c r="J46" s="3"/>
      <c r="K46" s="3"/>
      <c r="L46" s="32"/>
      <c r="M46" s="57"/>
      <c r="N46" s="58"/>
      <c r="O46" s="57"/>
      <c r="P46" s="3"/>
      <c r="Q46" s="3"/>
      <c r="R46" s="3"/>
      <c r="S46" s="3"/>
      <c r="T46" s="43"/>
      <c r="U46" s="43"/>
      <c r="V46" s="1"/>
      <c r="W46" s="1"/>
      <c r="X46" s="1"/>
      <c r="Y46" s="1"/>
      <c r="Z46" s="80"/>
    </row>
    <row r="47" spans="1:26" x14ac:dyDescent="0.25">
      <c r="A47" s="47"/>
      <c r="B47" s="3"/>
      <c r="C47" s="3"/>
      <c r="D47" s="3"/>
      <c r="E47" s="3"/>
      <c r="F47" s="3"/>
      <c r="G47" s="3"/>
      <c r="H47" s="3"/>
      <c r="I47" s="3"/>
      <c r="J47" s="3"/>
      <c r="K47" s="3"/>
      <c r="L47" s="1"/>
      <c r="M47" s="1"/>
      <c r="N47" s="1"/>
      <c r="O47" s="1"/>
      <c r="P47" s="3"/>
      <c r="Q47" s="3"/>
      <c r="R47" s="3"/>
      <c r="S47" s="3"/>
      <c r="T47" s="43"/>
      <c r="U47" s="43"/>
      <c r="V47" s="1"/>
      <c r="W47" s="1"/>
      <c r="X47" s="1"/>
      <c r="Y47" s="1"/>
      <c r="Z47" s="80"/>
    </row>
    <row r="48" spans="1:26" x14ac:dyDescent="0.25">
      <c r="A48" s="47"/>
      <c r="B48" s="3"/>
      <c r="C48" s="3"/>
      <c r="D48" s="3"/>
      <c r="E48" s="3"/>
      <c r="F48" s="3"/>
      <c r="G48" s="3"/>
      <c r="H48" s="3"/>
      <c r="I48" s="3"/>
      <c r="J48" s="3"/>
      <c r="K48" s="3"/>
      <c r="L48" s="1"/>
      <c r="M48" s="1"/>
      <c r="N48" s="1"/>
      <c r="O48" s="1"/>
      <c r="P48" s="3"/>
      <c r="Q48" s="3"/>
      <c r="R48" s="3"/>
      <c r="S48" s="3"/>
      <c r="T48" s="43"/>
      <c r="U48" s="43"/>
      <c r="V48" s="1"/>
      <c r="W48" s="1"/>
      <c r="X48" s="1"/>
      <c r="Y48" s="1"/>
      <c r="Z48" s="80"/>
    </row>
    <row r="49" spans="1:26" x14ac:dyDescent="0.25">
      <c r="A49" s="47"/>
      <c r="B49" s="3"/>
      <c r="C49" s="3"/>
      <c r="D49" s="3"/>
      <c r="E49" s="3"/>
      <c r="F49" s="3"/>
      <c r="G49" s="3"/>
      <c r="H49" s="3"/>
      <c r="I49" s="3"/>
      <c r="J49" s="3"/>
      <c r="K49" s="3"/>
      <c r="L49" s="1"/>
      <c r="M49" s="1"/>
      <c r="N49" s="1"/>
      <c r="O49" s="1"/>
      <c r="P49" s="3"/>
      <c r="Q49" s="3"/>
      <c r="R49" s="3"/>
      <c r="S49" s="3"/>
      <c r="T49" s="43"/>
      <c r="U49" s="43"/>
      <c r="V49" s="1"/>
      <c r="W49" s="1"/>
      <c r="X49" s="1"/>
      <c r="Y49" s="1"/>
      <c r="Z49" s="80"/>
    </row>
    <row r="50" spans="1:26" ht="15.75" thickBot="1" x14ac:dyDescent="0.3">
      <c r="A50" s="47"/>
      <c r="B50" s="3"/>
      <c r="C50" s="3"/>
      <c r="D50" s="3"/>
      <c r="E50" s="3"/>
      <c r="F50" s="3"/>
      <c r="K50" s="3"/>
      <c r="L50" s="1"/>
      <c r="M50" s="1"/>
      <c r="N50" s="1"/>
      <c r="O50" s="1"/>
      <c r="P50" s="3"/>
      <c r="Q50" s="3"/>
      <c r="R50" s="3"/>
      <c r="S50" s="3"/>
      <c r="T50" s="43"/>
      <c r="U50" s="43"/>
      <c r="V50" s="3"/>
      <c r="W50" s="3"/>
      <c r="X50" s="3"/>
      <c r="Y50" s="3"/>
      <c r="Z50" s="80"/>
    </row>
    <row r="51" spans="1:26" x14ac:dyDescent="0.25">
      <c r="A51" s="47"/>
      <c r="B51" s="220" t="s">
        <v>9</v>
      </c>
      <c r="C51" s="221"/>
      <c r="D51" s="221"/>
      <c r="E51" s="222"/>
      <c r="F51" s="3"/>
      <c r="G51" s="208" t="s">
        <v>10</v>
      </c>
      <c r="H51" s="209"/>
      <c r="I51" s="209"/>
      <c r="J51" s="210"/>
      <c r="K51" s="3"/>
      <c r="L51" s="208" t="s">
        <v>11</v>
      </c>
      <c r="M51" s="209"/>
      <c r="N51" s="209"/>
      <c r="O51" s="210"/>
      <c r="P51" s="3"/>
      <c r="Q51" s="208" t="s">
        <v>12</v>
      </c>
      <c r="R51" s="209"/>
      <c r="S51" s="209"/>
      <c r="T51" s="210"/>
      <c r="U51" s="3"/>
      <c r="V51" s="3"/>
      <c r="W51" s="3"/>
      <c r="X51" s="3"/>
      <c r="Y51" s="3"/>
      <c r="Z51" s="48"/>
    </row>
    <row r="52" spans="1:26" x14ac:dyDescent="0.25">
      <c r="A52" s="47"/>
      <c r="B52" s="9" t="s">
        <v>4</v>
      </c>
      <c r="C52" s="8">
        <v>13</v>
      </c>
      <c r="D52" s="4">
        <f t="shared" ref="D52:E54" si="0">SUM(D13,S13,I13,N13,S36,D34,I34,N34,X15)</f>
        <v>0</v>
      </c>
      <c r="E52" s="10">
        <f t="shared" si="0"/>
        <v>0</v>
      </c>
      <c r="F52" s="3"/>
      <c r="G52" s="211" t="str">
        <f>IF(D52=0,"No hay incisos criticos","Tienes incisos criticos")</f>
        <v>No hay incisos criticos</v>
      </c>
      <c r="H52" s="212"/>
      <c r="I52" s="212"/>
      <c r="J52" s="213"/>
      <c r="K52" s="3"/>
      <c r="L52" s="223">
        <f>E54/C54</f>
        <v>0</v>
      </c>
      <c r="M52" s="224"/>
      <c r="N52" s="224"/>
      <c r="O52" s="225"/>
      <c r="P52" s="3"/>
      <c r="Q52" s="211" t="str">
        <f>IF(AND(G52="No hay incisos criticos",L52&gt;=0.8),"Certificado","No Certificado")</f>
        <v>No Certificado</v>
      </c>
      <c r="R52" s="212"/>
      <c r="S52" s="212"/>
      <c r="T52" s="213"/>
      <c r="U52" s="3"/>
      <c r="V52" s="3"/>
      <c r="W52" s="3"/>
      <c r="X52" s="3"/>
      <c r="Y52" s="3"/>
      <c r="Z52" s="48"/>
    </row>
    <row r="53" spans="1:26" x14ac:dyDescent="0.25">
      <c r="A53" s="47"/>
      <c r="B53" s="11" t="s">
        <v>5</v>
      </c>
      <c r="C53" s="8">
        <v>22</v>
      </c>
      <c r="D53" s="4">
        <f t="shared" si="0"/>
        <v>0</v>
      </c>
      <c r="E53" s="10">
        <f t="shared" si="0"/>
        <v>0</v>
      </c>
      <c r="F53" s="3"/>
      <c r="G53" s="211"/>
      <c r="H53" s="212"/>
      <c r="I53" s="212"/>
      <c r="J53" s="213"/>
      <c r="K53" s="3"/>
      <c r="L53" s="223"/>
      <c r="M53" s="224"/>
      <c r="N53" s="224"/>
      <c r="O53" s="225"/>
      <c r="P53" s="29"/>
      <c r="Q53" s="211"/>
      <c r="R53" s="212"/>
      <c r="S53" s="212"/>
      <c r="T53" s="213"/>
      <c r="U53" s="29"/>
      <c r="Z53" s="48"/>
    </row>
    <row r="54" spans="1:26" ht="15.75" thickBot="1" x14ac:dyDescent="0.3">
      <c r="A54" s="47"/>
      <c r="B54" s="12" t="s">
        <v>8</v>
      </c>
      <c r="C54" s="13">
        <v>35</v>
      </c>
      <c r="D54" s="4">
        <f t="shared" si="0"/>
        <v>0</v>
      </c>
      <c r="E54" s="10">
        <f t="shared" si="0"/>
        <v>0</v>
      </c>
      <c r="F54" s="3"/>
      <c r="G54" s="214"/>
      <c r="H54" s="215"/>
      <c r="I54" s="215"/>
      <c r="J54" s="216"/>
      <c r="K54" s="3"/>
      <c r="L54" s="226"/>
      <c r="M54" s="227"/>
      <c r="N54" s="227"/>
      <c r="O54" s="228"/>
      <c r="P54" s="29"/>
      <c r="Q54" s="214"/>
      <c r="R54" s="215"/>
      <c r="S54" s="215"/>
      <c r="T54" s="216"/>
      <c r="U54" s="29"/>
      <c r="Z54" s="48"/>
    </row>
    <row r="55" spans="1:26" x14ac:dyDescent="0.25">
      <c r="A55" s="47"/>
      <c r="B55" s="3"/>
      <c r="C55" s="2"/>
      <c r="D55" s="2"/>
      <c r="E55" s="2"/>
      <c r="F55" s="3"/>
      <c r="G55" s="2"/>
      <c r="H55" s="2"/>
      <c r="I55" s="2"/>
      <c r="J55" s="2"/>
      <c r="K55" s="3"/>
      <c r="P55" s="29"/>
      <c r="U55" s="29"/>
      <c r="Z55" s="48"/>
    </row>
    <row r="56" spans="1:26" ht="15.75" thickBot="1" x14ac:dyDescent="0.3">
      <c r="A56" s="49"/>
      <c r="B56" s="143"/>
      <c r="C56" s="143"/>
      <c r="D56" s="143"/>
      <c r="E56" s="143"/>
      <c r="F56" s="143"/>
      <c r="G56" s="143"/>
      <c r="H56" s="143"/>
      <c r="I56" s="143"/>
      <c r="J56" s="143"/>
      <c r="K56" s="50"/>
      <c r="L56" s="50"/>
      <c r="M56" s="50"/>
      <c r="N56" s="50"/>
      <c r="O56" s="50"/>
      <c r="P56" s="50"/>
      <c r="Q56" s="50"/>
      <c r="R56" s="50"/>
      <c r="S56" s="50"/>
      <c r="T56" s="50"/>
      <c r="U56" s="50"/>
      <c r="Z56" s="51"/>
    </row>
    <row r="57" spans="1:26" ht="15.75" hidden="1" thickBot="1" x14ac:dyDescent="0.3">
      <c r="A57" s="2"/>
      <c r="B57" s="2"/>
      <c r="C57" s="2"/>
      <c r="D57" s="2"/>
      <c r="E57" s="2"/>
      <c r="F57" s="2"/>
      <c r="G57" s="2"/>
      <c r="H57" s="2"/>
      <c r="I57" s="2"/>
      <c r="J57" s="2"/>
      <c r="K57" s="2"/>
      <c r="L57" s="2"/>
      <c r="M57" s="2"/>
      <c r="N57" s="2"/>
      <c r="O57" s="2"/>
      <c r="P57" s="2"/>
      <c r="Q57" s="2"/>
      <c r="R57" s="2"/>
      <c r="S57" s="2"/>
      <c r="T57" s="2"/>
      <c r="U57" s="2"/>
      <c r="V57" s="84"/>
      <c r="W57" s="84"/>
      <c r="X57" s="84"/>
      <c r="Y57" s="84"/>
      <c r="Z57" s="2"/>
    </row>
    <row r="58" spans="1:26" hidden="1" x14ac:dyDescent="0.25">
      <c r="A58" s="2"/>
      <c r="B58" s="2"/>
      <c r="C58" s="2"/>
      <c r="D58" s="2"/>
      <c r="E58" s="2"/>
      <c r="F58" s="2"/>
      <c r="G58" s="2"/>
      <c r="H58" s="2"/>
      <c r="I58" s="2"/>
      <c r="J58" s="2"/>
      <c r="K58" s="2"/>
      <c r="L58" s="2"/>
      <c r="M58" s="2"/>
      <c r="N58" s="2"/>
      <c r="O58" s="2"/>
      <c r="P58" s="2"/>
      <c r="U58" s="2"/>
      <c r="Z58" s="2"/>
    </row>
    <row r="59" spans="1:26" hidden="1" x14ac:dyDescent="0.25">
      <c r="A59" s="2"/>
      <c r="B59" s="2"/>
      <c r="C59" s="2"/>
      <c r="D59" s="2"/>
      <c r="E59" s="2"/>
      <c r="F59" s="2"/>
      <c r="G59" s="2"/>
      <c r="H59" s="2"/>
      <c r="I59" s="2"/>
      <c r="J59" s="2"/>
      <c r="K59" s="2"/>
      <c r="L59" s="2"/>
      <c r="M59" s="2"/>
      <c r="N59" s="2"/>
      <c r="O59" s="2"/>
      <c r="P59" s="2"/>
      <c r="U59" s="2"/>
      <c r="Z59" s="2"/>
    </row>
    <row r="60" spans="1:26" hidden="1" x14ac:dyDescent="0.25">
      <c r="A60" s="2"/>
      <c r="B60" s="2"/>
      <c r="C60" s="2"/>
      <c r="D60" s="2"/>
      <c r="E60" s="2"/>
      <c r="F60" s="2"/>
      <c r="G60" s="2"/>
      <c r="H60" s="2"/>
      <c r="I60" s="2"/>
      <c r="J60" s="2"/>
      <c r="K60" s="2"/>
      <c r="L60" s="2"/>
      <c r="M60" s="2"/>
      <c r="N60" s="2"/>
      <c r="O60" s="2"/>
      <c r="P60" s="2"/>
      <c r="U60" s="2"/>
      <c r="Z60" s="2"/>
    </row>
    <row r="61" spans="1:26" hidden="1" x14ac:dyDescent="0.25">
      <c r="A61" s="2"/>
      <c r="B61" s="2"/>
      <c r="C61" s="2"/>
      <c r="D61" s="2"/>
      <c r="E61" s="2"/>
      <c r="F61" s="2"/>
      <c r="G61" s="2"/>
      <c r="H61" s="2"/>
      <c r="I61" s="2"/>
      <c r="J61" s="2"/>
      <c r="K61" s="2"/>
      <c r="L61" s="2"/>
      <c r="M61" s="2"/>
      <c r="N61" s="2"/>
      <c r="O61" s="2"/>
      <c r="P61" s="2"/>
      <c r="U61" s="2"/>
      <c r="Z61" s="2"/>
    </row>
    <row r="62" spans="1:26" hidden="1" x14ac:dyDescent="0.25">
      <c r="A62" s="2"/>
      <c r="B62" s="2"/>
      <c r="C62" s="2"/>
      <c r="D62" s="2"/>
      <c r="E62" s="2"/>
      <c r="F62" s="2"/>
      <c r="G62" s="2"/>
      <c r="H62" s="2"/>
      <c r="I62" s="2"/>
      <c r="J62" s="2"/>
      <c r="K62" s="2"/>
      <c r="L62" s="2"/>
      <c r="M62" s="2"/>
      <c r="N62" s="2"/>
      <c r="O62" s="2"/>
      <c r="P62" s="2"/>
      <c r="U62" s="2"/>
      <c r="Z62" s="2"/>
    </row>
    <row r="63" spans="1:26" hidden="1" x14ac:dyDescent="0.25">
      <c r="A63" s="2"/>
      <c r="B63" s="2"/>
      <c r="C63" s="2"/>
      <c r="D63" s="2"/>
      <c r="E63" s="2"/>
      <c r="F63" s="2"/>
      <c r="G63" s="2"/>
      <c r="H63" s="2"/>
      <c r="I63" s="2"/>
      <c r="J63" s="2"/>
      <c r="K63" s="2"/>
      <c r="L63" s="2"/>
      <c r="M63" s="2"/>
      <c r="N63" s="2"/>
      <c r="O63" s="2"/>
      <c r="P63" s="2"/>
      <c r="U63" s="2"/>
      <c r="Z63" s="2"/>
    </row>
    <row r="64" spans="1:26" hidden="1" x14ac:dyDescent="0.25">
      <c r="A64" s="2"/>
      <c r="B64" s="2"/>
      <c r="C64" s="2"/>
      <c r="D64" s="2"/>
      <c r="E64" s="2"/>
      <c r="F64" s="2"/>
      <c r="G64" s="2"/>
      <c r="H64" s="2"/>
      <c r="I64" s="2"/>
      <c r="J64" s="2"/>
      <c r="K64" s="2"/>
      <c r="L64" s="2"/>
      <c r="M64" s="2"/>
      <c r="N64" s="2"/>
      <c r="O64" s="2"/>
      <c r="P64" s="2"/>
      <c r="U64" s="2"/>
      <c r="Z64" s="2"/>
    </row>
    <row r="65" spans="1:26" hidden="1" x14ac:dyDescent="0.25">
      <c r="A65" s="2"/>
      <c r="B65" s="2"/>
      <c r="F65" s="2"/>
      <c r="G65" s="2"/>
      <c r="H65" s="2"/>
      <c r="I65" s="2"/>
      <c r="J65" s="2"/>
      <c r="K65" s="2"/>
      <c r="P65" s="2"/>
      <c r="U65" s="2"/>
      <c r="Z65" s="2"/>
    </row>
    <row r="66" spans="1:26" hidden="1" x14ac:dyDescent="0.25">
      <c r="A66" s="2"/>
      <c r="B66" s="2"/>
      <c r="F66" s="2"/>
      <c r="G66" s="2"/>
      <c r="H66" s="2"/>
      <c r="I66" s="2"/>
      <c r="J66" s="2"/>
      <c r="K66" s="2"/>
      <c r="P66" s="2"/>
      <c r="U66" s="2"/>
      <c r="Z66" s="2"/>
    </row>
    <row r="67" spans="1:26" hidden="1" x14ac:dyDescent="0.25">
      <c r="A67" s="2"/>
      <c r="B67" s="2"/>
      <c r="F67" s="2"/>
      <c r="G67" s="2"/>
      <c r="H67" s="2"/>
      <c r="I67" s="2"/>
      <c r="J67" s="2"/>
      <c r="K67" s="2"/>
      <c r="P67" s="2"/>
      <c r="U67" s="2"/>
      <c r="Z67" s="2"/>
    </row>
    <row r="68" spans="1:26" hidden="1" x14ac:dyDescent="0.25">
      <c r="A68" s="2"/>
      <c r="B68" s="2"/>
      <c r="F68" s="2"/>
      <c r="K68" s="2"/>
      <c r="P68" s="2"/>
      <c r="U68" s="2"/>
      <c r="Z68" s="2"/>
    </row>
    <row r="69" spans="1:26" hidden="1" x14ac:dyDescent="0.25">
      <c r="A69" s="2"/>
      <c r="B69" s="2"/>
      <c r="F69" s="2"/>
      <c r="K69" s="2"/>
      <c r="P69" s="2"/>
      <c r="U69" s="2"/>
      <c r="Z69" s="2"/>
    </row>
    <row r="70" spans="1:26" hidden="1" x14ac:dyDescent="0.25"/>
  </sheetData>
  <sheetProtection password="ED23" sheet="1" objects="1" scenarios="1" selectLockedCells="1" selectUnlockedCells="1"/>
  <mergeCells count="34">
    <mergeCell ref="X6:Y6"/>
    <mergeCell ref="I27:J27"/>
    <mergeCell ref="M27:M28"/>
    <mergeCell ref="N27:O27"/>
    <mergeCell ref="R27:R28"/>
    <mergeCell ref="N6:O6"/>
    <mergeCell ref="S27:T27"/>
    <mergeCell ref="L28:L32"/>
    <mergeCell ref="Q28:Q34"/>
    <mergeCell ref="W6:W7"/>
    <mergeCell ref="M6:M7"/>
    <mergeCell ref="I6:J6"/>
    <mergeCell ref="V7:V13"/>
    <mergeCell ref="C6:C7"/>
    <mergeCell ref="D6:E6"/>
    <mergeCell ref="H6:H7"/>
    <mergeCell ref="Q51:T51"/>
    <mergeCell ref="Q52:T54"/>
    <mergeCell ref="G51:J51"/>
    <mergeCell ref="H27:H28"/>
    <mergeCell ref="G7:G11"/>
    <mergeCell ref="B51:E51"/>
    <mergeCell ref="G52:J54"/>
    <mergeCell ref="L51:O51"/>
    <mergeCell ref="L52:O54"/>
    <mergeCell ref="B7:B11"/>
    <mergeCell ref="B28:B32"/>
    <mergeCell ref="C27:C28"/>
    <mergeCell ref="S6:T6"/>
    <mergeCell ref="D27:E27"/>
    <mergeCell ref="R6:R7"/>
    <mergeCell ref="G28:G32"/>
    <mergeCell ref="Q7:Q11"/>
    <mergeCell ref="L7:L11"/>
  </mergeCells>
  <conditionalFormatting sqref="D29:D32 I8:I10 I29:I31 N8:N11 S8:S11 X8:Y13">
    <cfRule type="notContainsBlanks" dxfId="37" priority="41">
      <formula>LEN(TRIM(D8))&gt;0</formula>
    </cfRule>
    <cfRule type="notContainsBlanks" dxfId="36" priority="43">
      <formula>LEN(TRIM(D8))&gt;0</formula>
    </cfRule>
  </conditionalFormatting>
  <conditionalFormatting sqref="E29:E32 J8:J10 J29:J31 O8:O11 T8:T11">
    <cfRule type="notContainsBlanks" dxfId="35" priority="40">
      <formula>LEN(TRIM(E8))&gt;0</formula>
    </cfRule>
    <cfRule type="notContainsBlanks" dxfId="34" priority="42">
      <formula>LEN(TRIM(E8))&gt;0</formula>
    </cfRule>
  </conditionalFormatting>
  <conditionalFormatting sqref="E29:E32 J8:J10 O8:O11 T8:T11">
    <cfRule type="notContainsBlanks" dxfId="33" priority="39">
      <formula>LEN(TRIM(E8))&gt;0</formula>
    </cfRule>
  </conditionalFormatting>
  <conditionalFormatting sqref="J29:J31">
    <cfRule type="notContainsBlanks" dxfId="32" priority="38">
      <formula>LEN(TRIM(J29))&gt;0</formula>
    </cfRule>
  </conditionalFormatting>
  <conditionalFormatting sqref="G52:J54">
    <cfRule type="notContainsText" dxfId="31" priority="36" operator="notContains" text="No hay incisos criticos">
      <formula>ISERROR(SEARCH("No hay incisos criticos",G52))</formula>
    </cfRule>
    <cfRule type="containsText" dxfId="30" priority="37" operator="containsText" text="No hay incisos criticos">
      <formula>NOT(ISERROR(SEARCH("No hay incisos criticos",G52)))</formula>
    </cfRule>
  </conditionalFormatting>
  <conditionalFormatting sqref="L52:O54">
    <cfRule type="cellIs" dxfId="29" priority="34" operator="lessThanOrEqual">
      <formula>0.79</formula>
    </cfRule>
    <cfRule type="cellIs" dxfId="28" priority="35" operator="greaterThanOrEqual">
      <formula>0.8</formula>
    </cfRule>
  </conditionalFormatting>
  <conditionalFormatting sqref="Q52:T54">
    <cfRule type="containsText" dxfId="27" priority="30" operator="containsText" text="No Certificado">
      <formula>NOT(ISERROR(SEARCH("No Certificado",Q52)))</formula>
    </cfRule>
    <cfRule type="notContainsText" dxfId="26" priority="31" operator="notContains" text="Certificado">
      <formula>ISERROR(SEARCH("Certificado",Q52))</formula>
    </cfRule>
    <cfRule type="notContainsText" dxfId="25" priority="32" operator="notContains" text="Certificado">
      <formula>ISERROR(SEARCH("Certificado",Q52))</formula>
    </cfRule>
    <cfRule type="containsText" dxfId="24" priority="33" operator="containsText" text="Certificado">
      <formula>NOT(ISERROR(SEARCH("Certificado",Q52)))</formula>
    </cfRule>
  </conditionalFormatting>
  <conditionalFormatting sqref="N29:O32">
    <cfRule type="notContainsBlanks" dxfId="23" priority="27">
      <formula>LEN(TRIM(N29))&gt;0</formula>
    </cfRule>
    <cfRule type="notContainsBlanks" dxfId="22" priority="29">
      <formula>LEN(TRIM(N29))&gt;0</formula>
    </cfRule>
  </conditionalFormatting>
  <conditionalFormatting sqref="S29:T34">
    <cfRule type="notContainsBlanks" dxfId="21" priority="22">
      <formula>LEN(TRIM(S29))&gt;0</formula>
    </cfRule>
    <cfRule type="notContainsBlanks" dxfId="20" priority="24">
      <formula>LEN(TRIM(S29))&gt;0</formula>
    </cfRule>
  </conditionalFormatting>
  <conditionalFormatting sqref="O29:O32">
    <cfRule type="notContainsBlanks" dxfId="19" priority="9">
      <formula>LEN(TRIM(O29))&gt;0</formula>
    </cfRule>
  </conditionalFormatting>
  <conditionalFormatting sqref="T29:T34">
    <cfRule type="notContainsBlanks" dxfId="18" priority="8">
      <formula>LEN(TRIM(T29))&gt;0</formula>
    </cfRule>
  </conditionalFormatting>
  <conditionalFormatting sqref="Y8:Y13">
    <cfRule type="notContainsBlanks" dxfId="17" priority="6">
      <formula>LEN(TRIM(Y8))&gt;0</formula>
    </cfRule>
    <cfRule type="notContainsBlanks" dxfId="16" priority="7">
      <formula>LEN(TRIM(Y8))&gt;0</formula>
    </cfRule>
  </conditionalFormatting>
  <conditionalFormatting sqref="E8">
    <cfRule type="notContainsBlanks" dxfId="15" priority="1">
      <formula>LEN(TRIM(E8))&gt;0</formula>
    </cfRule>
  </conditionalFormatting>
  <conditionalFormatting sqref="D8">
    <cfRule type="notContainsBlanks" dxfId="14" priority="3">
      <formula>LEN(TRIM(D8))&gt;0</formula>
    </cfRule>
    <cfRule type="notContainsBlanks" dxfId="13" priority="5">
      <formula>LEN(TRIM(D8))&gt;0</formula>
    </cfRule>
  </conditionalFormatting>
  <conditionalFormatting sqref="E8">
    <cfRule type="notContainsBlanks" dxfId="12" priority="2">
      <formula>LEN(TRIM(E8))&gt;0</formula>
    </cfRule>
    <cfRule type="notContainsBlanks" dxfId="11" priority="4">
      <formula>LEN(TRIM(E8))&gt;0</formula>
    </cfRule>
  </conditionalFormatting>
  <printOptions horizontalCentered="1" verticalCentered="1"/>
  <pageMargins left="0" right="0" top="0" bottom="0" header="0.31496062992125984" footer="0.31496062992125984"/>
  <pageSetup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FC39"/>
  <sheetViews>
    <sheetView showGridLines="0" showRowColHeaders="0" zoomScaleNormal="100" zoomScaleSheetLayoutView="100" workbookViewId="0">
      <selection activeCell="I13" sqref="I13:M13"/>
    </sheetView>
  </sheetViews>
  <sheetFormatPr defaultColWidth="0" defaultRowHeight="15" zeroHeight="1" x14ac:dyDescent="0.25"/>
  <cols>
    <col min="1" max="1" width="2" style="1" bestFit="1" customWidth="1"/>
    <col min="2" max="3" width="9.140625" style="1" customWidth="1"/>
    <col min="4" max="4" width="2" style="1" bestFit="1" customWidth="1"/>
    <col min="5" max="5" width="11.7109375" style="1" customWidth="1"/>
    <col min="6" max="7" width="9.140625" style="1" customWidth="1"/>
    <col min="8" max="8" width="2" style="1" bestFit="1" customWidth="1"/>
    <col min="9" max="12" width="9.140625" style="1" customWidth="1"/>
    <col min="13" max="13" width="4" style="1" customWidth="1"/>
    <col min="14" max="14" width="10.28515625" style="1" customWidth="1"/>
    <col min="15" max="15" width="13.5703125" style="1" customWidth="1"/>
    <col min="16" max="16" width="2" style="1" bestFit="1" customWidth="1"/>
    <col min="17" max="17" width="110.5703125" style="117" hidden="1" customWidth="1"/>
    <col min="18" max="18" width="0" style="1" hidden="1" customWidth="1"/>
    <col min="19" max="22" width="0" style="43" hidden="1" customWidth="1"/>
    <col min="23" max="16383" width="9.140625" style="1" hidden="1"/>
    <col min="16384" max="16384" width="37.42578125" style="1" hidden="1"/>
  </cols>
  <sheetData>
    <row r="1" spans="1:22" x14ac:dyDescent="0.25">
      <c r="A1" s="3"/>
      <c r="B1" s="3"/>
      <c r="C1" s="3"/>
      <c r="D1" s="3"/>
      <c r="E1" s="3"/>
      <c r="F1" s="3"/>
      <c r="G1" s="3"/>
      <c r="H1" s="3"/>
      <c r="I1" s="3"/>
      <c r="J1" s="3"/>
      <c r="K1" s="3"/>
      <c r="L1" s="3"/>
      <c r="M1" s="3"/>
      <c r="N1" s="3"/>
      <c r="O1" s="3"/>
      <c r="P1" s="3"/>
    </row>
    <row r="2" spans="1:22" x14ac:dyDescent="0.25">
      <c r="A2" s="3"/>
      <c r="B2" s="3"/>
      <c r="C2" s="3"/>
      <c r="D2" s="3"/>
      <c r="E2" s="3"/>
      <c r="F2" s="3"/>
      <c r="G2" s="3"/>
      <c r="H2" s="3"/>
      <c r="I2" s="3"/>
      <c r="J2" s="3"/>
      <c r="K2" s="3"/>
      <c r="L2" s="3"/>
      <c r="M2" s="3"/>
      <c r="N2" s="3"/>
      <c r="O2" s="3"/>
      <c r="P2" s="3"/>
    </row>
    <row r="3" spans="1:22" x14ac:dyDescent="0.25">
      <c r="A3" s="3"/>
      <c r="B3" s="3"/>
      <c r="C3" s="3"/>
      <c r="D3" s="3"/>
      <c r="E3" s="3"/>
      <c r="F3" s="3"/>
      <c r="G3" s="3"/>
      <c r="H3" s="3"/>
      <c r="I3" s="3"/>
      <c r="J3" s="3"/>
      <c r="K3" s="3"/>
      <c r="L3" s="3"/>
      <c r="M3" s="3"/>
      <c r="N3" s="3"/>
      <c r="O3" s="3"/>
      <c r="P3" s="3"/>
    </row>
    <row r="4" spans="1:22" s="117" customFormat="1" x14ac:dyDescent="0.25">
      <c r="A4" s="33">
        <v>0</v>
      </c>
      <c r="B4" s="33"/>
      <c r="C4" s="33"/>
      <c r="D4" s="33">
        <v>0</v>
      </c>
      <c r="E4" s="33"/>
      <c r="F4" s="33"/>
      <c r="G4" s="33"/>
      <c r="H4" s="33">
        <v>0</v>
      </c>
      <c r="I4" s="33"/>
      <c r="J4" s="33"/>
      <c r="K4" s="33"/>
      <c r="L4" s="33"/>
      <c r="M4" s="33"/>
      <c r="N4" s="33"/>
      <c r="O4" s="33"/>
      <c r="P4" s="33">
        <v>0</v>
      </c>
      <c r="Q4" s="42"/>
      <c r="R4" s="42"/>
      <c r="S4" s="42"/>
      <c r="T4" s="42"/>
      <c r="U4" s="42"/>
      <c r="V4" s="42"/>
    </row>
    <row r="5" spans="1:22" ht="15.75" thickBot="1" x14ac:dyDescent="0.3">
      <c r="A5" s="3"/>
      <c r="B5" s="3"/>
      <c r="C5" s="3"/>
      <c r="D5" s="3"/>
      <c r="E5" s="3"/>
      <c r="F5" s="3"/>
      <c r="G5" s="3"/>
      <c r="H5" s="3"/>
      <c r="I5" s="3"/>
      <c r="J5" s="3"/>
      <c r="K5" s="3"/>
      <c r="L5" s="3"/>
      <c r="M5" s="3"/>
      <c r="N5" s="3"/>
      <c r="O5" s="3"/>
      <c r="P5" s="114"/>
      <c r="Q5" s="42"/>
      <c r="R5" s="43"/>
    </row>
    <row r="6" spans="1:22" ht="30" x14ac:dyDescent="0.25">
      <c r="A6" s="3"/>
      <c r="B6" s="232" t="s">
        <v>1</v>
      </c>
      <c r="C6" s="248"/>
      <c r="D6" s="29"/>
      <c r="E6" s="232" t="s">
        <v>15</v>
      </c>
      <c r="F6" s="233"/>
      <c r="G6" s="248"/>
      <c r="H6" s="29"/>
      <c r="I6" s="232" t="s">
        <v>18</v>
      </c>
      <c r="J6" s="233"/>
      <c r="K6" s="233"/>
      <c r="L6" s="233"/>
      <c r="M6" s="233"/>
      <c r="N6" s="39" t="s">
        <v>19</v>
      </c>
      <c r="O6" s="40" t="s">
        <v>20</v>
      </c>
      <c r="P6" s="115"/>
      <c r="Q6" s="42"/>
      <c r="R6" s="43"/>
    </row>
    <row r="7" spans="1:22" x14ac:dyDescent="0.25">
      <c r="A7" s="3"/>
      <c r="B7" s="30" t="s">
        <v>2</v>
      </c>
      <c r="C7" s="31" t="s">
        <v>3</v>
      </c>
      <c r="D7" s="3"/>
      <c r="E7" s="249" t="str">
        <f>Informe!G52</f>
        <v>No hay incisos criticos</v>
      </c>
      <c r="F7" s="250"/>
      <c r="G7" s="251"/>
      <c r="H7" s="3"/>
      <c r="I7" s="239" t="s">
        <v>47</v>
      </c>
      <c r="J7" s="240"/>
      <c r="K7" s="240"/>
      <c r="L7" s="240"/>
      <c r="M7" s="240"/>
      <c r="N7" s="135">
        <f>Informe!C15</f>
        <v>1</v>
      </c>
      <c r="O7" s="36">
        <f>Informe!E15/Informe!C15</f>
        <v>0</v>
      </c>
      <c r="P7" s="116"/>
      <c r="R7" s="43"/>
    </row>
    <row r="8" spans="1:22" x14ac:dyDescent="0.25">
      <c r="A8" s="3"/>
      <c r="B8" s="211" t="s">
        <v>13</v>
      </c>
      <c r="C8" s="213" t="s">
        <v>14</v>
      </c>
      <c r="D8" s="3"/>
      <c r="E8" s="252" t="str">
        <f>IF(E7="Tienes incisos criticos",CONCATENATE(Informe!AA7," ",Informe!AA8," ",Informe!AA9," ",Informe!AA10," ",Informe!AA11," ",Informe!AA12," ",Informe!AA13," ",Informe!AA15," ",Informe!AA16," ",Informe!AA17," ")," ")</f>
        <v xml:space="preserve"> </v>
      </c>
      <c r="F8" s="253"/>
      <c r="G8" s="254"/>
      <c r="H8" s="3"/>
      <c r="I8" s="241" t="str">
        <f>Informe!B28</f>
        <v>1. Prospeccion</v>
      </c>
      <c r="J8" s="242"/>
      <c r="K8" s="242"/>
      <c r="L8" s="242"/>
      <c r="M8" s="243"/>
      <c r="N8" s="155">
        <f>Informe!C36</f>
        <v>4</v>
      </c>
      <c r="O8" s="36">
        <f>Informe!E36/Informe!C36</f>
        <v>0</v>
      </c>
      <c r="P8" s="116"/>
      <c r="R8" s="43"/>
    </row>
    <row r="9" spans="1:22" ht="15.75" thickBot="1" x14ac:dyDescent="0.3">
      <c r="A9" s="3"/>
      <c r="B9" s="214"/>
      <c r="C9" s="216"/>
      <c r="D9" s="3"/>
      <c r="E9" s="255"/>
      <c r="F9" s="256"/>
      <c r="G9" s="257"/>
      <c r="H9" s="3"/>
      <c r="I9" s="241" t="str">
        <f>Informe!G7</f>
        <v>2. Bienvenida</v>
      </c>
      <c r="J9" s="242"/>
      <c r="K9" s="242"/>
      <c r="L9" s="242"/>
      <c r="M9" s="243"/>
      <c r="N9" s="155">
        <f>Informe!H15</f>
        <v>3</v>
      </c>
      <c r="O9" s="36">
        <f>Informe!J15/Informe!H15</f>
        <v>0</v>
      </c>
      <c r="P9" s="116"/>
      <c r="R9" s="43"/>
    </row>
    <row r="10" spans="1:22" ht="15.75" thickBot="1" x14ac:dyDescent="0.3">
      <c r="A10" s="3"/>
      <c r="B10" s="3"/>
      <c r="C10" s="3"/>
      <c r="D10" s="3"/>
      <c r="E10" s="3"/>
      <c r="F10" s="3"/>
      <c r="G10" s="3"/>
      <c r="H10" s="3"/>
      <c r="I10" s="241" t="str">
        <f>Informe!G28</f>
        <v>3. Presentación
del vehículo</v>
      </c>
      <c r="J10" s="242"/>
      <c r="K10" s="242"/>
      <c r="L10" s="242"/>
      <c r="M10" s="243"/>
      <c r="N10" s="155">
        <f>Informe!H36</f>
        <v>3</v>
      </c>
      <c r="O10" s="36">
        <f>Informe!J36/Informe!H36</f>
        <v>0</v>
      </c>
      <c r="P10" s="116"/>
      <c r="R10" s="43"/>
    </row>
    <row r="11" spans="1:22" x14ac:dyDescent="0.25">
      <c r="A11" s="3"/>
      <c r="B11" s="3"/>
      <c r="C11" s="3"/>
      <c r="D11" s="3"/>
      <c r="E11" s="238" t="s">
        <v>9</v>
      </c>
      <c r="F11" s="201"/>
      <c r="G11" s="202"/>
      <c r="H11" s="3"/>
      <c r="I11" s="241" t="str">
        <f>Informe!L7</f>
        <v xml:space="preserve">4. Prueba de manejo
</v>
      </c>
      <c r="J11" s="242"/>
      <c r="K11" s="242"/>
      <c r="L11" s="242"/>
      <c r="M11" s="243"/>
      <c r="N11" s="155">
        <f>Informe!M15</f>
        <v>4</v>
      </c>
      <c r="O11" s="36">
        <f>Informe!O15/Informe!M15</f>
        <v>0</v>
      </c>
      <c r="P11" s="116"/>
      <c r="R11" s="43"/>
    </row>
    <row r="12" spans="1:22" x14ac:dyDescent="0.25">
      <c r="A12" s="3"/>
      <c r="B12" s="3"/>
      <c r="C12" s="3"/>
      <c r="D12" s="3"/>
      <c r="E12" s="34" t="s">
        <v>17</v>
      </c>
      <c r="F12" s="234">
        <f>Informe!D54/34</f>
        <v>0</v>
      </c>
      <c r="G12" s="235"/>
      <c r="H12" s="3"/>
      <c r="I12" s="239" t="str">
        <f>Informe!L28</f>
        <v>5. Inicio de
la propiedad</v>
      </c>
      <c r="J12" s="240"/>
      <c r="K12" s="240"/>
      <c r="L12" s="240"/>
      <c r="M12" s="240"/>
      <c r="N12" s="78">
        <f>Informe!M36</f>
        <v>4</v>
      </c>
      <c r="O12" s="36">
        <f>Informe!O36/Informe!M36</f>
        <v>0</v>
      </c>
      <c r="P12" s="114"/>
      <c r="R12" s="43"/>
    </row>
    <row r="13" spans="1:22" x14ac:dyDescent="0.25">
      <c r="A13" s="3"/>
      <c r="B13" s="3"/>
      <c r="C13" s="3"/>
      <c r="D13" s="3"/>
      <c r="E13" s="34" t="s">
        <v>16</v>
      </c>
      <c r="F13" s="234">
        <f>Informe!E54/34</f>
        <v>0</v>
      </c>
      <c r="G13" s="235"/>
      <c r="H13" s="3"/>
      <c r="I13" s="239" t="str">
        <f>Informe!Q7</f>
        <v>6. Previa Entrega</v>
      </c>
      <c r="J13" s="240"/>
      <c r="K13" s="240"/>
      <c r="L13" s="240"/>
      <c r="M13" s="240"/>
      <c r="N13" s="78">
        <f>Informe!R15</f>
        <v>4</v>
      </c>
      <c r="O13" s="36">
        <f>Informe!T15/Informe!R15</f>
        <v>0</v>
      </c>
      <c r="P13" s="116"/>
      <c r="R13" s="43"/>
    </row>
    <row r="14" spans="1:22" x14ac:dyDescent="0.25">
      <c r="A14" s="3"/>
      <c r="B14" s="3"/>
      <c r="C14" s="3"/>
      <c r="D14" s="3"/>
      <c r="E14" s="34" t="s">
        <v>11</v>
      </c>
      <c r="F14" s="236" t="str">
        <f>IF(F13&gt;=0.8,"Verde","Rojo")</f>
        <v>Rojo</v>
      </c>
      <c r="G14" s="237"/>
      <c r="H14" s="3"/>
      <c r="I14" s="239" t="str">
        <f>Informe!Q28</f>
        <v>7. Entrega
del Vehículo</v>
      </c>
      <c r="J14" s="240"/>
      <c r="K14" s="240"/>
      <c r="L14" s="240"/>
      <c r="M14" s="240"/>
      <c r="N14" s="78">
        <f>Informe!R38</f>
        <v>6</v>
      </c>
      <c r="O14" s="36">
        <f>Informe!T38/Informe!R38</f>
        <v>0</v>
      </c>
      <c r="P14" s="114"/>
      <c r="R14" s="43"/>
    </row>
    <row r="15" spans="1:22" ht="15.75" thickBot="1" x14ac:dyDescent="0.3">
      <c r="A15" s="3"/>
      <c r="B15" s="3"/>
      <c r="C15" s="3"/>
      <c r="D15" s="3"/>
      <c r="E15" s="35" t="s">
        <v>12</v>
      </c>
      <c r="F15" s="215" t="str">
        <f>Informe!Q52</f>
        <v>No Certificado</v>
      </c>
      <c r="G15" s="216"/>
      <c r="H15" s="3"/>
      <c r="I15" s="246" t="str">
        <f>Informe!V7</f>
        <v>8. Voz del Cliente</v>
      </c>
      <c r="J15" s="247"/>
      <c r="K15" s="247"/>
      <c r="L15" s="247"/>
      <c r="M15" s="247"/>
      <c r="N15" s="37">
        <f>Informe!W17</f>
        <v>6</v>
      </c>
      <c r="O15" s="38">
        <f>Informe!Y17/Informe!W17</f>
        <v>0</v>
      </c>
      <c r="P15" s="114"/>
      <c r="Q15" s="42"/>
      <c r="R15" s="43"/>
    </row>
    <row r="16" spans="1:22" ht="15.75" thickBot="1" x14ac:dyDescent="0.3">
      <c r="A16" s="3"/>
      <c r="B16" s="3"/>
      <c r="C16" s="3"/>
      <c r="D16" s="3"/>
      <c r="E16" s="3"/>
      <c r="F16" s="3"/>
      <c r="G16" s="3"/>
      <c r="H16" s="3"/>
      <c r="I16" s="3"/>
      <c r="J16" s="3"/>
      <c r="K16" s="3"/>
      <c r="L16" s="3"/>
      <c r="M16" s="3"/>
      <c r="N16" s="3"/>
      <c r="O16" s="3"/>
      <c r="P16" s="114"/>
      <c r="Q16" s="42"/>
      <c r="R16" s="43"/>
    </row>
    <row r="17" spans="1:18" ht="15.75" thickBot="1" x14ac:dyDescent="0.3">
      <c r="A17" s="3"/>
      <c r="B17" s="3"/>
      <c r="C17" s="3"/>
      <c r="D17" s="3"/>
      <c r="E17" s="3"/>
      <c r="F17" s="3"/>
      <c r="G17" s="3"/>
      <c r="H17" s="3"/>
      <c r="I17" s="244" t="s">
        <v>8</v>
      </c>
      <c r="J17" s="245"/>
      <c r="K17" s="245"/>
      <c r="L17" s="245"/>
      <c r="M17" s="245"/>
      <c r="N17" s="54">
        <f>SUM(N7:N15)</f>
        <v>35</v>
      </c>
      <c r="O17" s="55">
        <f>F13</f>
        <v>0</v>
      </c>
      <c r="P17" s="114"/>
      <c r="Q17" s="42" t="s">
        <v>21</v>
      </c>
      <c r="R17" s="43"/>
    </row>
    <row r="18" spans="1:18" x14ac:dyDescent="0.25">
      <c r="A18" s="3"/>
      <c r="B18" s="3"/>
      <c r="C18" s="3"/>
      <c r="D18" s="3"/>
      <c r="E18" s="3"/>
      <c r="F18" s="3"/>
      <c r="G18" s="3"/>
      <c r="H18" s="3"/>
      <c r="I18" s="3"/>
      <c r="J18" s="3"/>
      <c r="K18" s="3"/>
      <c r="L18" s="3"/>
      <c r="M18" s="3"/>
      <c r="N18" s="3"/>
      <c r="O18" s="3"/>
      <c r="P18" s="114"/>
      <c r="Q18" s="42"/>
      <c r="R18" s="43"/>
    </row>
    <row r="19" spans="1:18" x14ac:dyDescent="0.25">
      <c r="A19" s="3"/>
      <c r="B19" s="3"/>
      <c r="C19" s="3"/>
      <c r="D19" s="3"/>
      <c r="E19" s="3"/>
      <c r="F19" s="3"/>
      <c r="G19" s="3"/>
      <c r="H19" s="3"/>
      <c r="I19" s="3"/>
      <c r="J19" s="3"/>
      <c r="K19" s="3"/>
      <c r="L19" s="3"/>
      <c r="M19" s="3"/>
      <c r="N19" s="3"/>
      <c r="O19" s="113">
        <v>0.8</v>
      </c>
      <c r="P19" s="114"/>
      <c r="Q19" s="42"/>
      <c r="R19" s="43"/>
    </row>
    <row r="20" spans="1:18" x14ac:dyDescent="0.25">
      <c r="A20" s="3"/>
      <c r="B20" s="3"/>
      <c r="C20" s="3"/>
      <c r="D20" s="3"/>
      <c r="E20" s="3"/>
      <c r="F20" s="3"/>
      <c r="G20" s="3"/>
      <c r="H20" s="3"/>
      <c r="I20" s="3"/>
      <c r="J20" s="3"/>
      <c r="K20" s="3"/>
      <c r="L20" s="3"/>
      <c r="M20" s="3"/>
      <c r="N20" s="3"/>
      <c r="O20" s="113">
        <v>0.8</v>
      </c>
      <c r="P20" s="114"/>
      <c r="Q20" s="42"/>
      <c r="R20" s="43"/>
    </row>
    <row r="21" spans="1:18" x14ac:dyDescent="0.25">
      <c r="A21" s="3"/>
      <c r="B21" s="3"/>
      <c r="C21" s="3"/>
      <c r="D21" s="3"/>
      <c r="E21" s="3"/>
      <c r="F21" s="3"/>
      <c r="G21" s="3"/>
      <c r="H21" s="3"/>
      <c r="I21" s="3"/>
      <c r="J21" s="3"/>
      <c r="K21" s="3"/>
      <c r="L21" s="3"/>
      <c r="M21" s="3"/>
      <c r="N21" s="3"/>
      <c r="O21" s="113">
        <v>0.8</v>
      </c>
      <c r="P21" s="114"/>
      <c r="Q21" s="42"/>
      <c r="R21" s="43"/>
    </row>
    <row r="22" spans="1:18" x14ac:dyDescent="0.25">
      <c r="A22" s="3"/>
      <c r="B22" s="3"/>
      <c r="C22" s="3"/>
      <c r="D22" s="3"/>
      <c r="E22" s="3"/>
      <c r="F22" s="3"/>
      <c r="G22" s="3"/>
      <c r="H22" s="3"/>
      <c r="I22" s="3"/>
      <c r="J22" s="3"/>
      <c r="K22" s="3"/>
      <c r="L22" s="3"/>
      <c r="M22" s="3"/>
      <c r="N22" s="3"/>
      <c r="O22" s="113">
        <v>0.8</v>
      </c>
      <c r="P22" s="114"/>
      <c r="Q22" s="42"/>
      <c r="R22" s="43"/>
    </row>
    <row r="23" spans="1:18" x14ac:dyDescent="0.25">
      <c r="A23" s="3"/>
      <c r="B23" s="3"/>
      <c r="C23" s="3"/>
      <c r="D23" s="3"/>
      <c r="E23" s="3"/>
      <c r="F23" s="3"/>
      <c r="G23" s="3"/>
      <c r="H23" s="3"/>
      <c r="I23" s="3"/>
      <c r="J23" s="3"/>
      <c r="K23" s="3"/>
      <c r="L23" s="3"/>
      <c r="M23" s="3"/>
      <c r="N23" s="3"/>
      <c r="O23" s="113">
        <v>0.8</v>
      </c>
      <c r="P23" s="114"/>
      <c r="Q23" s="42"/>
      <c r="R23" s="43"/>
    </row>
    <row r="24" spans="1:18" x14ac:dyDescent="0.25">
      <c r="A24" s="3"/>
      <c r="B24" s="3"/>
      <c r="C24" s="3"/>
      <c r="D24" s="3"/>
      <c r="E24" s="3"/>
      <c r="F24" s="3"/>
      <c r="G24" s="3"/>
      <c r="H24" s="3"/>
      <c r="I24" s="3"/>
      <c r="J24" s="3"/>
      <c r="K24" s="3"/>
      <c r="L24" s="3"/>
      <c r="M24" s="3"/>
      <c r="N24" s="3"/>
      <c r="O24" s="113">
        <v>0.8</v>
      </c>
      <c r="P24" s="114"/>
      <c r="Q24" s="42"/>
      <c r="R24" s="43"/>
    </row>
    <row r="25" spans="1:18" x14ac:dyDescent="0.25">
      <c r="A25" s="3"/>
      <c r="B25" s="3"/>
      <c r="C25" s="3"/>
      <c r="D25" s="3"/>
      <c r="E25" s="3"/>
      <c r="F25" s="3"/>
      <c r="G25" s="3"/>
      <c r="H25" s="3"/>
      <c r="I25" s="3"/>
      <c r="J25" s="3"/>
      <c r="K25" s="3"/>
      <c r="L25" s="3"/>
      <c r="M25" s="3"/>
      <c r="N25" s="3"/>
      <c r="O25" s="113">
        <v>0.8</v>
      </c>
      <c r="P25" s="114"/>
      <c r="Q25" s="42"/>
      <c r="R25" s="43"/>
    </row>
    <row r="26" spans="1:18" x14ac:dyDescent="0.25">
      <c r="A26" s="3"/>
      <c r="B26" s="3"/>
      <c r="C26" s="3"/>
      <c r="D26" s="3"/>
      <c r="E26" s="3"/>
      <c r="F26" s="3"/>
      <c r="G26" s="3"/>
      <c r="H26" s="3"/>
      <c r="I26" s="3"/>
      <c r="J26" s="3"/>
      <c r="K26" s="3"/>
      <c r="L26" s="3"/>
      <c r="M26" s="3"/>
      <c r="N26" s="3"/>
      <c r="O26" s="113">
        <v>0.8</v>
      </c>
      <c r="P26" s="3"/>
      <c r="Q26" s="42"/>
      <c r="R26" s="43"/>
    </row>
    <row r="27" spans="1:18" x14ac:dyDescent="0.25">
      <c r="A27" s="3"/>
      <c r="B27" s="3"/>
      <c r="C27" s="3"/>
      <c r="D27" s="3"/>
      <c r="E27" s="3"/>
      <c r="F27" s="3"/>
      <c r="G27" s="3"/>
      <c r="H27" s="3"/>
      <c r="I27" s="3"/>
      <c r="J27" s="3"/>
      <c r="K27" s="3"/>
      <c r="L27" s="3"/>
      <c r="M27" s="3"/>
      <c r="N27" s="3"/>
      <c r="O27" s="3"/>
      <c r="P27" s="3"/>
      <c r="Q27" s="42"/>
      <c r="R27" s="43"/>
    </row>
    <row r="28" spans="1:18" x14ac:dyDescent="0.25">
      <c r="A28" s="3"/>
      <c r="B28" s="3"/>
      <c r="C28" s="3"/>
      <c r="D28" s="3"/>
      <c r="E28" s="3"/>
      <c r="F28" s="3"/>
      <c r="G28" s="3"/>
      <c r="H28" s="3"/>
      <c r="I28" s="3"/>
      <c r="J28" s="3"/>
      <c r="K28" s="3"/>
      <c r="L28" s="3"/>
      <c r="M28" s="3"/>
      <c r="N28" s="3"/>
      <c r="O28" s="3"/>
      <c r="P28" s="3"/>
      <c r="Q28" s="42"/>
      <c r="R28" s="43"/>
    </row>
    <row r="29" spans="1:18" x14ac:dyDescent="0.25">
      <c r="A29" s="3"/>
      <c r="B29" s="3"/>
      <c r="C29" s="3"/>
      <c r="D29" s="3"/>
      <c r="E29" s="3"/>
      <c r="F29" s="3"/>
      <c r="G29" s="3"/>
      <c r="H29" s="3"/>
      <c r="I29" s="3"/>
      <c r="J29" s="3"/>
      <c r="K29" s="3"/>
      <c r="L29" s="3"/>
      <c r="M29" s="3"/>
      <c r="N29" s="3"/>
      <c r="O29" s="3"/>
      <c r="P29" s="3"/>
      <c r="Q29" s="42"/>
      <c r="R29" s="43"/>
    </row>
    <row r="30" spans="1:18" x14ac:dyDescent="0.25">
      <c r="A30" s="3"/>
      <c r="B30" s="3"/>
      <c r="C30" s="3"/>
      <c r="D30" s="3"/>
      <c r="E30" s="3"/>
      <c r="F30" s="3"/>
      <c r="G30" s="3"/>
      <c r="H30" s="3"/>
      <c r="I30" s="3"/>
      <c r="J30" s="3"/>
      <c r="K30" s="3"/>
      <c r="L30" s="3"/>
      <c r="M30" s="3"/>
      <c r="N30" s="3"/>
      <c r="O30" s="3"/>
      <c r="P30" s="3"/>
      <c r="Q30" s="42"/>
      <c r="R30" s="43"/>
    </row>
    <row r="31" spans="1:18" x14ac:dyDescent="0.25">
      <c r="A31" s="3"/>
      <c r="B31" s="3"/>
      <c r="C31" s="3"/>
      <c r="D31" s="3"/>
      <c r="E31" s="3"/>
      <c r="F31" s="3"/>
      <c r="G31" s="3"/>
      <c r="H31" s="3"/>
      <c r="I31" s="3"/>
      <c r="J31" s="3"/>
      <c r="K31" s="3"/>
      <c r="L31" s="3"/>
      <c r="M31" s="3"/>
      <c r="N31" s="3"/>
      <c r="O31" s="3"/>
      <c r="P31" s="3"/>
      <c r="Q31" s="42"/>
      <c r="R31" s="43"/>
    </row>
    <row r="32" spans="1:18" x14ac:dyDescent="0.25">
      <c r="A32" s="3"/>
      <c r="B32" s="3"/>
      <c r="C32" s="3"/>
      <c r="D32" s="3"/>
      <c r="E32" s="3"/>
      <c r="F32" s="3"/>
      <c r="G32" s="3"/>
      <c r="H32" s="3"/>
      <c r="I32" s="3"/>
      <c r="J32" s="3"/>
      <c r="K32" s="3"/>
      <c r="L32" s="3"/>
      <c r="M32" s="3"/>
      <c r="N32" s="3"/>
      <c r="O32" s="3"/>
      <c r="P32" s="3"/>
      <c r="Q32" s="42"/>
      <c r="R32" s="43"/>
    </row>
    <row r="33" spans="1:17" s="43" customFormat="1" x14ac:dyDescent="0.25">
      <c r="A33" s="3"/>
      <c r="B33" s="3"/>
      <c r="C33" s="3"/>
      <c r="D33" s="3"/>
      <c r="E33" s="3"/>
      <c r="F33" s="3"/>
      <c r="G33" s="3"/>
      <c r="H33" s="3"/>
      <c r="I33" s="3"/>
      <c r="J33" s="3"/>
      <c r="K33" s="3"/>
      <c r="L33" s="3"/>
      <c r="M33" s="3"/>
      <c r="N33" s="3"/>
      <c r="O33" s="3"/>
      <c r="P33" s="3"/>
      <c r="Q33" s="42"/>
    </row>
    <row r="34" spans="1:17" s="43" customFormat="1" x14ac:dyDescent="0.25">
      <c r="A34" s="3"/>
      <c r="B34" s="3"/>
      <c r="C34" s="3"/>
      <c r="D34" s="3"/>
      <c r="E34" s="3"/>
      <c r="F34" s="3"/>
      <c r="G34" s="3"/>
      <c r="H34" s="3"/>
      <c r="I34" s="3"/>
      <c r="J34" s="3"/>
      <c r="K34" s="3"/>
      <c r="L34" s="3"/>
      <c r="M34" s="3"/>
      <c r="N34" s="3"/>
      <c r="O34" s="3"/>
      <c r="P34" s="3"/>
      <c r="Q34" s="42"/>
    </row>
    <row r="35" spans="1:17" s="43" customFormat="1" x14ac:dyDescent="0.25">
      <c r="A35" s="3"/>
      <c r="B35" s="3"/>
      <c r="C35" s="3"/>
      <c r="D35" s="3"/>
      <c r="E35" s="3"/>
      <c r="F35" s="3"/>
      <c r="G35" s="3"/>
      <c r="H35" s="3"/>
      <c r="I35" s="3"/>
      <c r="J35" s="3"/>
      <c r="K35" s="3"/>
      <c r="L35" s="3"/>
      <c r="M35" s="3"/>
      <c r="N35" s="3"/>
      <c r="O35" s="3"/>
      <c r="P35" s="3"/>
      <c r="Q35" s="42"/>
    </row>
    <row r="36" spans="1:17" s="43" customFormat="1" x14ac:dyDescent="0.25">
      <c r="A36" s="3"/>
      <c r="B36" s="3"/>
      <c r="C36" s="3"/>
      <c r="D36" s="3"/>
      <c r="E36" s="3"/>
      <c r="F36" s="3"/>
      <c r="G36" s="3"/>
      <c r="H36" s="3"/>
      <c r="P36" s="3"/>
      <c r="Q36" s="42"/>
    </row>
    <row r="37" spans="1:17" s="43" customFormat="1" hidden="1" x14ac:dyDescent="0.25">
      <c r="I37" s="3"/>
      <c r="J37" s="3"/>
      <c r="K37" s="3"/>
      <c r="L37" s="3"/>
      <c r="M37" s="3"/>
      <c r="N37" s="3"/>
      <c r="O37" s="3"/>
      <c r="Q37" s="42"/>
    </row>
    <row r="38" spans="1:17" s="43" customFormat="1" hidden="1" x14ac:dyDescent="0.25">
      <c r="Q38" s="42"/>
    </row>
    <row r="39" spans="1:17" hidden="1" x14ac:dyDescent="0.25">
      <c r="I39" s="43"/>
      <c r="J39" s="43"/>
      <c r="K39" s="43"/>
      <c r="L39" s="43"/>
      <c r="M39" s="43"/>
      <c r="N39" s="43"/>
      <c r="O39" s="43"/>
    </row>
  </sheetData>
  <sheetProtection password="ED23" sheet="1" objects="1" scenarios="1" selectLockedCells="1" selectUnlockedCells="1"/>
  <mergeCells count="22">
    <mergeCell ref="B6:C6"/>
    <mergeCell ref="C8:C9"/>
    <mergeCell ref="B8:B9"/>
    <mergeCell ref="E7:G7"/>
    <mergeCell ref="E8:G9"/>
    <mergeCell ref="E6:G6"/>
    <mergeCell ref="I17:M17"/>
    <mergeCell ref="I13:M13"/>
    <mergeCell ref="I12:M12"/>
    <mergeCell ref="I14:M14"/>
    <mergeCell ref="I15:M15"/>
    <mergeCell ref="I6:M6"/>
    <mergeCell ref="F15:G15"/>
    <mergeCell ref="F12:G12"/>
    <mergeCell ref="F13:G13"/>
    <mergeCell ref="F14:G14"/>
    <mergeCell ref="E11:G11"/>
    <mergeCell ref="I7:M7"/>
    <mergeCell ref="I11:M11"/>
    <mergeCell ref="I10:M10"/>
    <mergeCell ref="I9:M9"/>
    <mergeCell ref="I8:M8"/>
  </mergeCells>
  <conditionalFormatting sqref="E7:G7">
    <cfRule type="notContainsText" dxfId="10" priority="53" operator="notContains" text="No hay incisos criticos">
      <formula>ISERROR(SEARCH("No hay incisos criticos",E7))</formula>
    </cfRule>
    <cfRule type="containsText" dxfId="9" priority="54" operator="containsText" text="No hay incisos criticos">
      <formula>NOT(ISERROR(SEARCH("No hay incisos criticos",E7)))</formula>
    </cfRule>
  </conditionalFormatting>
  <conditionalFormatting sqref="F15:G15">
    <cfRule type="containsText" dxfId="8" priority="49" operator="containsText" text="No Certificado">
      <formula>NOT(ISERROR(SEARCH("No Certificado",F15)))</formula>
    </cfRule>
    <cfRule type="notContainsText" dxfId="7" priority="50" operator="notContains" text="Certificado">
      <formula>ISERROR(SEARCH("Certificado",F15))</formula>
    </cfRule>
    <cfRule type="notContainsText" dxfId="6" priority="51" operator="notContains" text="Certificado">
      <formula>ISERROR(SEARCH("Certificado",F15))</formula>
    </cfRule>
    <cfRule type="containsText" dxfId="5" priority="52" operator="containsText" text="Certificado">
      <formula>NOT(ISERROR(SEARCH("Certificado",F15)))</formula>
    </cfRule>
  </conditionalFormatting>
  <conditionalFormatting sqref="F14:G14">
    <cfRule type="containsText" dxfId="4" priority="47" operator="containsText" text="Rojo">
      <formula>NOT(ISERROR(SEARCH("Rojo",F14)))</formula>
    </cfRule>
    <cfRule type="containsText" dxfId="3" priority="48" operator="containsText" text="Verde">
      <formula>NOT(ISERROR(SEARCH("Verde",F14)))</formula>
    </cfRule>
  </conditionalFormatting>
  <conditionalFormatting sqref="E8:G9">
    <cfRule type="iconSet" priority="23">
      <iconSet iconSet="3Symbols2">
        <cfvo type="percent" val="0"/>
        <cfvo type="percent" val="33"/>
        <cfvo type="percent" val="67"/>
      </iconSet>
    </cfRule>
  </conditionalFormatting>
  <conditionalFormatting sqref="O7:O15">
    <cfRule type="cellIs" dxfId="2" priority="1" operator="lessThanOrEqual">
      <formula>0.64</formula>
    </cfRule>
    <cfRule type="cellIs" dxfId="1" priority="2" operator="between">
      <formula>0.79</formula>
      <formula>0.65</formula>
    </cfRule>
    <cfRule type="cellIs" dxfId="0" priority="3" operator="greaterThan">
      <formula>0.8</formula>
    </cfRule>
  </conditionalFormatting>
  <printOptions horizontalCentered="1" verticalCentered="1"/>
  <pageMargins left="0" right="0" top="0" bottom="0" header="0.31496062992125984" footer="0.31496062992125984"/>
  <pageSetup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3B09529CADB8448B8A099C764661B3" ma:contentTypeVersion="1" ma:contentTypeDescription="Create a new document." ma:contentTypeScope="" ma:versionID="a76fc3c375c8c3c22243a8025c69689b">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002A1-07EF-44A4-9073-BF1B99919749}">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6D3C317-9B4D-4EDB-8A08-314689AA1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4A1124-8A57-46A8-B375-BD4D98F7CA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Caratula</vt:lpstr>
      <vt:lpstr>SOC 2015</vt:lpstr>
      <vt:lpstr>Informe</vt:lpstr>
      <vt:lpstr>Grafico de Resultados</vt:lpstr>
      <vt:lpstr>Caratula!Print_Area</vt:lpstr>
      <vt:lpstr>'Grafico de Resultados'!Print_Area</vt:lpstr>
      <vt:lpstr>Informe!Print_Area</vt:lpstr>
      <vt:lpstr>'SOC 2015'!Print_Area</vt:lpstr>
      <vt:lpstr>'Grafico de Resultados'!Print_Titles</vt:lpstr>
      <vt:lpstr>'SOC 2015'!Print_Titles</vt:lpstr>
    </vt:vector>
  </TitlesOfParts>
  <Company>Ford Motor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 SERVICIOS 2013</dc:title>
  <dc:creator>Alberto A Martínez García (AMART381)</dc:creator>
  <cp:lastModifiedBy>Martinez Quistian, Daniel  (DMQ.)</cp:lastModifiedBy>
  <cp:lastPrinted>2015-05-15T14:49:22Z</cp:lastPrinted>
  <dcterms:created xsi:type="dcterms:W3CDTF">2012-02-21T18:29:58Z</dcterms:created>
  <dcterms:modified xsi:type="dcterms:W3CDTF">2015-06-11T02:41:54Z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0x010100D53B09529CADB8448B8A099C764661B3</vt:lpwstr>
  </property>
</Properties>
</file>